
<file path=[Content_Types].xml><?xml version="1.0" encoding="utf-8"?>
<Types xmlns="http://schemas.openxmlformats.org/package/2006/content-types">
  <Default Extension="bin" ContentType="application/vnd.openxmlformats-officedocument.oleObject"/>
  <Override PartName="/xl/printerSettings/printerSettings1.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0" windowWidth="19200" windowHeight="12330"/>
  </bookViews>
  <sheets>
    <sheet name="Instructions" sheetId="2" r:id="rId1"/>
    <sheet name="Calculator" sheetId="1" r:id="rId2"/>
    <sheet name="Revisions" sheetId="4" r:id="rId3"/>
    <sheet name="Sheet3" sheetId="3" r:id="rId4"/>
  </sheets>
  <calcPr calcId="125725"/>
</workbook>
</file>

<file path=xl/calcChain.xml><?xml version="1.0" encoding="utf-8"?>
<calcChain xmlns="http://schemas.openxmlformats.org/spreadsheetml/2006/main">
  <c r="K31" i="1"/>
  <c r="K30"/>
  <c r="D10"/>
  <c r="C10"/>
  <c r="F10" l="1"/>
  <c r="G10"/>
  <c r="F7" l="1"/>
  <c r="G7"/>
  <c r="F8"/>
  <c r="G8"/>
  <c r="F9"/>
  <c r="G9"/>
  <c r="G6"/>
  <c r="F6"/>
  <c r="G37" l="1"/>
  <c r="G35"/>
  <c r="G34"/>
  <c r="G36"/>
  <c r="G38"/>
  <c r="E30" l="1"/>
  <c r="G23" s="1"/>
  <c r="G40"/>
  <c r="C30"/>
  <c r="G39"/>
  <c r="G24" l="1"/>
  <c r="H24" s="1"/>
  <c r="H21"/>
  <c r="H22"/>
  <c r="G21"/>
  <c r="H23"/>
  <c r="C31"/>
  <c r="C32"/>
  <c r="G22" l="1"/>
  <c r="C33"/>
  <c r="C34"/>
  <c r="C23" l="1"/>
  <c r="D22" s="1"/>
  <c r="D21" l="1"/>
  <c r="C21"/>
  <c r="C22" s="1"/>
  <c r="C24"/>
  <c r="D24" s="1"/>
  <c r="D23"/>
</calcChain>
</file>

<file path=xl/sharedStrings.xml><?xml version="1.0" encoding="utf-8"?>
<sst xmlns="http://schemas.openxmlformats.org/spreadsheetml/2006/main" count="65" uniqueCount="59">
  <si>
    <t>Magnitude</t>
  </si>
  <si>
    <t>Angle</t>
  </si>
  <si>
    <t>Rectangular</t>
  </si>
  <si>
    <t>I2R</t>
  </si>
  <si>
    <t>V2R</t>
  </si>
  <si>
    <t>Z2L</t>
  </si>
  <si>
    <t>A</t>
  </si>
  <si>
    <t>B</t>
  </si>
  <si>
    <t>C</t>
  </si>
  <si>
    <t>Z2S_R</t>
  </si>
  <si>
    <t>m1</t>
  </si>
  <si>
    <t>m2</t>
  </si>
  <si>
    <t>Fault</t>
  </si>
  <si>
    <t>miles</t>
  </si>
  <si>
    <t>Real</t>
  </si>
  <si>
    <t>Imaginary</t>
  </si>
  <si>
    <t>Instructions:</t>
  </si>
  <si>
    <t>m (distance in pu)</t>
  </si>
  <si>
    <t>Fault Locator</t>
  </si>
  <si>
    <t>1-m</t>
  </si>
  <si>
    <t>m</t>
  </si>
  <si>
    <t>I2S</t>
  </si>
  <si>
    <t>V2S</t>
  </si>
  <si>
    <t>Main Method</t>
  </si>
  <si>
    <t>LINE IMPEDANCE SETTINGS</t>
  </si>
  <si>
    <t>Polar Coordinates</t>
  </si>
  <si>
    <t>OR</t>
  </si>
  <si>
    <t>Rectangular Coordinates</t>
  </si>
  <si>
    <t>CTR</t>
  </si>
  <si>
    <t>PTR</t>
  </si>
  <si>
    <t>Z2S_S</t>
  </si>
  <si>
    <t>Calculations for Main</t>
  </si>
  <si>
    <t>Calculations for Alternate</t>
  </si>
  <si>
    <t>Schweitzer Engineering Laboratories, Inc.</t>
  </si>
  <si>
    <t>By: Alex Rangel</t>
  </si>
  <si>
    <t>Disclaimer:  This program is provided as is, without warranty, either expressed or implied.  It does not purport to be free of bugs.  Therefore, its use is the sole responsibility of the user.</t>
  </si>
  <si>
    <t>Line Length</t>
  </si>
  <si>
    <t>Location</t>
  </si>
  <si>
    <t>Alternate Method</t>
  </si>
  <si>
    <t>Rectangular calculations for V and I</t>
  </si>
  <si>
    <t>**</t>
  </si>
  <si>
    <t>box 1</t>
  </si>
  <si>
    <t>Box 2</t>
  </si>
  <si>
    <t>For hiding blocks</t>
  </si>
  <si>
    <t>Initial Version</t>
  </si>
  <si>
    <t>Date</t>
  </si>
  <si>
    <t>Changes</t>
  </si>
  <si>
    <t>Revision History</t>
  </si>
  <si>
    <t>R1</t>
  </si>
  <si>
    <t>X1</t>
  </si>
  <si>
    <t>Z1MAG</t>
  </si>
  <si>
    <t>Z1ANG</t>
  </si>
  <si>
    <t>This program calculates the fault location using V2 and I2 from each end of the line.</t>
  </si>
  <si>
    <t>1. Insert I2 and V2 from the left relay at I2S and V2S, respectively.</t>
  </si>
  <si>
    <t>2. Insert I2 and V2 from the right relay at I2R and V2R, respectively.</t>
  </si>
  <si>
    <t>3. Insert the total line length in miles, CTR, and PTR.</t>
  </si>
  <si>
    <t>4. Specify the line impedance format.</t>
  </si>
  <si>
    <t>5. Insert the line impedance settings in polar or rectangular form.</t>
  </si>
  <si>
    <t>6. The answer is expressed in per unit (m) and in miles.</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</si>
</sst>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b/>
      <sz val="11"/>
      <name val="Calibri"/>
      <family val="2"/>
      <scheme val="minor"/>
    </font>
    <font>
      <sz val="11"/>
      <color theme="0"/>
      <name val="Calibri"/>
      <family val="2"/>
      <scheme val="minor"/>
    </font>
    <font>
      <sz val="8"/>
      <name val="Tahoma"/>
      <family val="2"/>
    </font>
    <font>
      <sz val="11"/>
      <color rgb="FFFF0000"/>
      <name val="Calibri"/>
      <family val="2"/>
      <scheme val="minor"/>
    </font>
    <font>
      <b/>
      <i/>
      <sz val="11"/>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right/>
      <top style="thin">
        <color auto="1"/>
      </top>
      <bottom style="thin">
        <color auto="1"/>
      </bottom>
      <diagonal/>
    </border>
    <border>
      <left style="thin">
        <color auto="1"/>
      </left>
      <right style="thin">
        <color auto="1"/>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style="thin">
        <color auto="1"/>
      </bottom>
      <diagonal/>
    </border>
    <border>
      <left style="thin">
        <color theme="0"/>
      </left>
      <right/>
      <top/>
      <bottom style="thin">
        <color auto="1"/>
      </bottom>
      <diagonal/>
    </border>
    <border>
      <left style="thin">
        <color auto="1"/>
      </left>
      <right style="thin">
        <color auto="1"/>
      </right>
      <top style="thin">
        <color auto="1"/>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79">
    <xf numFmtId="0" fontId="0" fillId="0" borderId="0" xfId="0"/>
    <xf numFmtId="0" fontId="0" fillId="4" borderId="9" xfId="0" applyFill="1" applyBorder="1"/>
    <xf numFmtId="0" fontId="0" fillId="6" borderId="9" xfId="0" applyFill="1" applyBorder="1"/>
    <xf numFmtId="0" fontId="0" fillId="7" borderId="9" xfId="0" applyFill="1" applyBorder="1" applyAlignment="1" applyProtection="1">
      <alignment horizontal="center"/>
      <protection locked="0"/>
    </xf>
    <xf numFmtId="0" fontId="0" fillId="4" borderId="9" xfId="0" applyFill="1" applyBorder="1" applyAlignment="1">
      <alignment horizontal="center"/>
    </xf>
    <xf numFmtId="0" fontId="0" fillId="0" borderId="13" xfId="0" applyBorder="1"/>
    <xf numFmtId="0" fontId="0" fillId="6" borderId="9" xfId="0" applyFont="1" applyFill="1" applyBorder="1" applyAlignment="1">
      <alignment horizontal="center"/>
    </xf>
    <xf numFmtId="0" fontId="0" fillId="4" borderId="9" xfId="0" applyFill="1" applyBorder="1" applyAlignment="1" applyProtection="1">
      <alignment horizontal="center"/>
    </xf>
    <xf numFmtId="0" fontId="0" fillId="6" borderId="9" xfId="0" applyFill="1" applyBorder="1" applyAlignment="1">
      <alignment horizontal="center"/>
    </xf>
    <xf numFmtId="0" fontId="1" fillId="8" borderId="0" xfId="0" applyFont="1" applyFill="1" applyBorder="1" applyAlignment="1"/>
    <xf numFmtId="0" fontId="0" fillId="8" borderId="0" xfId="0" applyFont="1" applyFill="1" applyBorder="1"/>
    <xf numFmtId="0" fontId="1" fillId="8" borderId="0" xfId="0" applyFont="1" applyFill="1" applyBorder="1"/>
    <xf numFmtId="0" fontId="1" fillId="0" borderId="0" xfId="0" applyFont="1"/>
    <xf numFmtId="0" fontId="0" fillId="0" borderId="16" xfId="0" applyBorder="1"/>
    <xf numFmtId="0" fontId="0" fillId="0" borderId="17" xfId="0" applyBorder="1"/>
    <xf numFmtId="0" fontId="0" fillId="0" borderId="18" xfId="0" applyBorder="1"/>
    <xf numFmtId="0" fontId="0" fillId="0" borderId="19" xfId="0" applyBorder="1"/>
    <xf numFmtId="0" fontId="0" fillId="6" borderId="0" xfId="0" applyFill="1" applyBorder="1"/>
    <xf numFmtId="0" fontId="1" fillId="6" borderId="11" xfId="0" applyFont="1" applyFill="1" applyBorder="1"/>
    <xf numFmtId="0" fontId="0" fillId="6" borderId="14" xfId="0" applyFill="1" applyBorder="1"/>
    <xf numFmtId="0" fontId="0" fillId="6" borderId="12" xfId="0" applyFill="1" applyBorder="1"/>
    <xf numFmtId="0" fontId="1" fillId="6" borderId="1" xfId="0" applyFont="1" applyFill="1" applyBorder="1"/>
    <xf numFmtId="0" fontId="0" fillId="6" borderId="2" xfId="0" applyFill="1" applyBorder="1"/>
    <xf numFmtId="0" fontId="0" fillId="6" borderId="3" xfId="0" applyFill="1" applyBorder="1"/>
    <xf numFmtId="0" fontId="1" fillId="6" borderId="4" xfId="0" applyFont="1" applyFill="1" applyBorder="1"/>
    <xf numFmtId="0" fontId="0" fillId="6" borderId="5" xfId="0" applyFill="1" applyBorder="1"/>
    <xf numFmtId="0" fontId="1" fillId="6" borderId="6" xfId="0" applyFont="1" applyFill="1" applyBorder="1"/>
    <xf numFmtId="0" fontId="0" fillId="6" borderId="20" xfId="0" applyFill="1" applyBorder="1"/>
    <xf numFmtId="0" fontId="0" fillId="6" borderId="21" xfId="0" applyFill="1" applyBorder="1"/>
    <xf numFmtId="0" fontId="0" fillId="6" borderId="7" xfId="0" applyFill="1" applyBorder="1"/>
    <xf numFmtId="0" fontId="0" fillId="6" borderId="8" xfId="0" applyFill="1" applyBorder="1"/>
    <xf numFmtId="0" fontId="0" fillId="8" borderId="0" xfId="0" applyFill="1" applyBorder="1"/>
    <xf numFmtId="0" fontId="0" fillId="8" borderId="0" xfId="0" applyFill="1"/>
    <xf numFmtId="0" fontId="3" fillId="8" borderId="0" xfId="0" applyFont="1" applyFill="1" applyBorder="1"/>
    <xf numFmtId="0" fontId="1" fillId="5" borderId="10" xfId="0" applyFont="1" applyFill="1" applyBorder="1" applyAlignment="1">
      <alignment horizontal="center"/>
    </xf>
    <xf numFmtId="0" fontId="1" fillId="5" borderId="9" xfId="0" applyFont="1" applyFill="1" applyBorder="1" applyAlignment="1">
      <alignment horizontal="center"/>
    </xf>
    <xf numFmtId="0" fontId="2" fillId="5" borderId="9" xfId="0" applyFont="1" applyFill="1" applyBorder="1" applyAlignment="1">
      <alignment horizontal="center"/>
    </xf>
    <xf numFmtId="0" fontId="1" fillId="5" borderId="15" xfId="0" applyFont="1" applyFill="1" applyBorder="1" applyAlignment="1">
      <alignment horizont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3" borderId="9" xfId="0" applyFont="1" applyFill="1" applyBorder="1" applyAlignment="1">
      <alignment horizontal="center"/>
    </xf>
    <xf numFmtId="0" fontId="1" fillId="2" borderId="11" xfId="0" applyFont="1" applyFill="1" applyBorder="1" applyAlignment="1">
      <alignment horizontal="center"/>
    </xf>
    <xf numFmtId="0" fontId="3" fillId="8" borderId="0" xfId="0" applyFont="1" applyFill="1"/>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3" borderId="10" xfId="0" applyFont="1" applyFill="1" applyBorder="1" applyAlignment="1">
      <alignment horizontal="left"/>
    </xf>
    <xf numFmtId="0" fontId="5" fillId="8" borderId="0" xfId="0" applyFont="1" applyFill="1"/>
    <xf numFmtId="0" fontId="1" fillId="2" borderId="22" xfId="0" applyFont="1" applyFill="1" applyBorder="1" applyAlignment="1">
      <alignment horizontal="center"/>
    </xf>
    <xf numFmtId="0" fontId="1" fillId="2" borderId="10" xfId="0" applyFont="1" applyFill="1" applyBorder="1" applyAlignment="1">
      <alignment horizontal="center"/>
    </xf>
    <xf numFmtId="0" fontId="3" fillId="0" borderId="0" xfId="0" applyFont="1"/>
    <xf numFmtId="0" fontId="3" fillId="8" borderId="0" xfId="0" applyFont="1" applyFill="1" applyProtection="1">
      <protection locked="0"/>
    </xf>
    <xf numFmtId="0" fontId="0" fillId="7" borderId="9" xfId="0" applyFill="1" applyBorder="1" applyProtection="1">
      <protection locked="0"/>
    </xf>
    <xf numFmtId="0" fontId="0" fillId="7" borderId="0" xfId="0" applyFill="1"/>
    <xf numFmtId="0" fontId="0" fillId="0" borderId="9" xfId="0" applyBorder="1"/>
    <xf numFmtId="15" fontId="0" fillId="0" borderId="9" xfId="0" applyNumberFormat="1" applyBorder="1"/>
    <xf numFmtId="0" fontId="6" fillId="0" borderId="0" xfId="0" applyFont="1"/>
    <xf numFmtId="0" fontId="1" fillId="8" borderId="23" xfId="0" applyFont="1" applyFill="1" applyBorder="1" applyAlignment="1">
      <alignment horizontal="left" vertical="top" wrapText="1"/>
    </xf>
    <xf numFmtId="0" fontId="1" fillId="8" borderId="24" xfId="0" applyFont="1" applyFill="1" applyBorder="1" applyAlignment="1">
      <alignment horizontal="left" vertical="top" wrapText="1"/>
    </xf>
    <xf numFmtId="0" fontId="1" fillId="8" borderId="25" xfId="0" applyFont="1" applyFill="1" applyBorder="1" applyAlignment="1">
      <alignment horizontal="left" vertical="top" wrapText="1"/>
    </xf>
    <xf numFmtId="0" fontId="1" fillId="8" borderId="26" xfId="0" applyFont="1" applyFill="1" applyBorder="1" applyAlignment="1">
      <alignment horizontal="left" vertical="top" wrapText="1"/>
    </xf>
    <xf numFmtId="0" fontId="1" fillId="8" borderId="0" xfId="0" applyFont="1" applyFill="1" applyBorder="1" applyAlignment="1">
      <alignment horizontal="left" vertical="top" wrapText="1"/>
    </xf>
    <xf numFmtId="0" fontId="1" fillId="8" borderId="27" xfId="0" applyFont="1" applyFill="1" applyBorder="1" applyAlignment="1">
      <alignment horizontal="left" vertical="top" wrapText="1"/>
    </xf>
    <xf numFmtId="0" fontId="1" fillId="8" borderId="28" xfId="0" applyFont="1" applyFill="1" applyBorder="1" applyAlignment="1">
      <alignment horizontal="left" vertical="top" wrapText="1"/>
    </xf>
    <xf numFmtId="0" fontId="1" fillId="8" borderId="29" xfId="0" applyFont="1" applyFill="1" applyBorder="1" applyAlignment="1">
      <alignment horizontal="left" vertical="top" wrapText="1"/>
    </xf>
    <xf numFmtId="0" fontId="1" fillId="8" borderId="30" xfId="0" applyFont="1" applyFill="1" applyBorder="1" applyAlignment="1">
      <alignment horizontal="left" vertical="top" wrapText="1"/>
    </xf>
    <xf numFmtId="0" fontId="0" fillId="6" borderId="11" xfId="0" applyFill="1" applyBorder="1" applyAlignment="1">
      <alignment horizontal="left" wrapText="1"/>
    </xf>
    <xf numFmtId="0" fontId="0" fillId="6" borderId="14" xfId="0" applyFill="1" applyBorder="1" applyAlignment="1">
      <alignment horizontal="left" wrapText="1"/>
    </xf>
    <xf numFmtId="0" fontId="0" fillId="6" borderId="12" xfId="0" applyFill="1" applyBorder="1" applyAlignment="1">
      <alignment horizontal="left" wrapText="1"/>
    </xf>
    <xf numFmtId="0" fontId="1" fillId="6" borderId="11" xfId="0" applyFont="1" applyFill="1" applyBorder="1" applyAlignment="1">
      <alignment horizontal="center"/>
    </xf>
    <xf numFmtId="0" fontId="1" fillId="6" borderId="14" xfId="0" applyFont="1" applyFill="1" applyBorder="1" applyAlignment="1">
      <alignment horizontal="center"/>
    </xf>
    <xf numFmtId="0" fontId="1" fillId="6" borderId="12" xfId="0" applyFont="1" applyFill="1" applyBorder="1" applyAlignment="1">
      <alignment horizontal="center"/>
    </xf>
    <xf numFmtId="0" fontId="1" fillId="3" borderId="11" xfId="0" applyFont="1" applyFill="1" applyBorder="1" applyAlignment="1">
      <alignment horizontal="left"/>
    </xf>
    <xf numFmtId="0" fontId="1" fillId="3" borderId="12" xfId="0" applyFont="1" applyFill="1" applyBorder="1" applyAlignment="1">
      <alignment horizontal="left"/>
    </xf>
    <xf numFmtId="0" fontId="1" fillId="3" borderId="11" xfId="0" applyFont="1" applyFill="1" applyBorder="1" applyAlignment="1"/>
    <xf numFmtId="0" fontId="1" fillId="3" borderId="12" xfId="0" applyFont="1" applyFill="1" applyBorder="1" applyAlignment="1"/>
    <xf numFmtId="0" fontId="0" fillId="8" borderId="11" xfId="0" applyFill="1" applyBorder="1" applyAlignment="1">
      <alignment horizontal="center"/>
    </xf>
    <xf numFmtId="0" fontId="0" fillId="8" borderId="14" xfId="0" applyFill="1" applyBorder="1" applyAlignment="1">
      <alignment horizontal="center"/>
    </xf>
    <xf numFmtId="0" fontId="0" fillId="8" borderId="12" xfId="0" applyFill="1" applyBorder="1" applyAlignment="1">
      <alignment horizontal="center"/>
    </xf>
  </cellXfs>
  <cellStyles count="1">
    <cellStyle name="Normal"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FFFFCC"/>
      <color rgb="FFFFCC99"/>
      <color rgb="FFFDDF03"/>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358590</xdr:colOff>
      <xdr:row>14</xdr:row>
      <xdr:rowOff>156883</xdr:rowOff>
    </xdr:from>
    <xdr:to>
      <xdr:col>14</xdr:col>
      <xdr:colOff>560295</xdr:colOff>
      <xdr:row>40</xdr:row>
      <xdr:rowOff>113504</xdr:rowOff>
    </xdr:to>
    <xdr:pic>
      <xdr:nvPicPr>
        <xdr:cNvPr id="205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568825" y="2857501"/>
          <a:ext cx="7967382" cy="4909621"/>
        </a:xfrm>
        <a:prstGeom prst="rect">
          <a:avLst/>
        </a:prstGeom>
        <a:noFill/>
        <a:ln w="63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81"/>
  <sheetViews>
    <sheetView tabSelected="1" zoomScale="85" zoomScaleNormal="85" workbookViewId="0">
      <selection activeCell="Q23" sqref="Q23"/>
    </sheetView>
  </sheetViews>
  <sheetFormatPr defaultRowHeight="15"/>
  <cols>
    <col min="9" max="9" width="16.7109375" customWidth="1"/>
  </cols>
  <sheetData>
    <row r="1" spans="1:18">
      <c r="A1" s="5"/>
      <c r="B1" s="5"/>
      <c r="C1" s="5"/>
      <c r="D1" s="5"/>
      <c r="E1" s="5"/>
      <c r="F1" s="5"/>
      <c r="G1" s="5"/>
      <c r="H1" s="5"/>
      <c r="I1" s="5"/>
      <c r="J1" s="5"/>
      <c r="K1" s="5"/>
      <c r="L1" s="5"/>
      <c r="M1" s="5"/>
      <c r="N1" s="5"/>
      <c r="O1" s="5"/>
      <c r="P1" s="5"/>
      <c r="Q1" s="5"/>
      <c r="R1" s="5"/>
    </row>
    <row r="2" spans="1:18">
      <c r="A2" s="5"/>
      <c r="B2" s="9" t="s">
        <v>18</v>
      </c>
      <c r="C2" s="9"/>
      <c r="D2" s="10"/>
      <c r="E2" s="10"/>
      <c r="F2" s="5"/>
      <c r="G2" s="57" t="s">
        <v>35</v>
      </c>
      <c r="H2" s="58"/>
      <c r="I2" s="58"/>
      <c r="J2" s="58"/>
      <c r="K2" s="58"/>
      <c r="L2" s="59"/>
      <c r="M2" s="5"/>
      <c r="N2" s="5"/>
      <c r="O2" s="5"/>
      <c r="P2" s="5"/>
      <c r="Q2" s="5"/>
      <c r="R2" s="5"/>
    </row>
    <row r="3" spans="1:18">
      <c r="A3" s="5"/>
      <c r="B3" s="12" t="s">
        <v>34</v>
      </c>
      <c r="C3" s="11"/>
      <c r="D3" s="10"/>
      <c r="E3" s="10"/>
      <c r="F3" s="5"/>
      <c r="G3" s="60"/>
      <c r="H3" s="61"/>
      <c r="I3" s="61"/>
      <c r="J3" s="61"/>
      <c r="K3" s="61"/>
      <c r="L3" s="62"/>
      <c r="M3" s="5"/>
      <c r="N3" s="5"/>
      <c r="O3" s="5"/>
      <c r="P3" s="5"/>
      <c r="Q3" s="5"/>
      <c r="R3" s="5"/>
    </row>
    <row r="4" spans="1:18">
      <c r="A4" s="5"/>
      <c r="B4" s="11" t="s">
        <v>33</v>
      </c>
      <c r="C4" s="5"/>
      <c r="D4" s="5"/>
      <c r="E4" s="5"/>
      <c r="F4" s="5"/>
      <c r="G4" s="63"/>
      <c r="H4" s="64"/>
      <c r="I4" s="64"/>
      <c r="J4" s="64"/>
      <c r="K4" s="64"/>
      <c r="L4" s="65"/>
      <c r="M4" s="5"/>
      <c r="N4" s="5"/>
      <c r="O4" s="5"/>
      <c r="P4" s="5"/>
      <c r="Q4" s="5"/>
      <c r="R4" s="5"/>
    </row>
    <row r="5" spans="1:18">
      <c r="A5" s="5"/>
      <c r="B5" s="15"/>
      <c r="C5" s="15"/>
      <c r="D5" s="15"/>
      <c r="E5" s="15"/>
      <c r="F5" s="15"/>
      <c r="G5" s="15"/>
      <c r="H5" s="15"/>
      <c r="I5" s="15"/>
      <c r="J5" s="5"/>
      <c r="K5" s="5"/>
      <c r="L5" s="5"/>
      <c r="M5" s="5"/>
      <c r="N5" s="5"/>
      <c r="O5" s="5"/>
      <c r="P5" s="5"/>
      <c r="Q5" s="5"/>
      <c r="R5" s="5"/>
    </row>
    <row r="6" spans="1:18">
      <c r="A6" s="13"/>
      <c r="B6" s="18" t="s">
        <v>18</v>
      </c>
      <c r="C6" s="19"/>
      <c r="D6" s="19"/>
      <c r="E6" s="19"/>
      <c r="F6" s="19"/>
      <c r="G6" s="19"/>
      <c r="H6" s="19"/>
      <c r="I6" s="20"/>
      <c r="J6" s="14"/>
      <c r="K6" s="5"/>
      <c r="L6" s="5"/>
      <c r="M6" s="5"/>
      <c r="N6" s="5"/>
      <c r="O6" s="5"/>
      <c r="P6" s="5"/>
      <c r="Q6" s="5"/>
      <c r="R6" s="5"/>
    </row>
    <row r="7" spans="1:18" ht="17.25" customHeight="1">
      <c r="A7" s="13"/>
      <c r="B7" s="66" t="s">
        <v>52</v>
      </c>
      <c r="C7" s="67"/>
      <c r="D7" s="67"/>
      <c r="E7" s="67"/>
      <c r="F7" s="67"/>
      <c r="G7" s="67"/>
      <c r="H7" s="67"/>
      <c r="I7" s="68"/>
      <c r="J7" s="14"/>
      <c r="K7" s="5"/>
      <c r="L7" s="5"/>
      <c r="M7" s="5"/>
      <c r="N7" s="5"/>
      <c r="O7" s="5"/>
      <c r="P7" s="5"/>
      <c r="Q7" s="5"/>
      <c r="R7" s="5"/>
    </row>
    <row r="8" spans="1:18">
      <c r="A8" s="13"/>
      <c r="B8" s="21" t="s">
        <v>16</v>
      </c>
      <c r="C8" s="22"/>
      <c r="D8" s="22"/>
      <c r="E8" s="22"/>
      <c r="F8" s="22"/>
      <c r="G8" s="22"/>
      <c r="H8" s="22"/>
      <c r="I8" s="23"/>
      <c r="J8" s="14"/>
      <c r="K8" s="5"/>
      <c r="L8" s="5"/>
      <c r="M8" s="5"/>
      <c r="N8" s="5"/>
      <c r="O8" s="5"/>
      <c r="P8" s="5"/>
      <c r="Q8" s="5"/>
      <c r="R8" s="5"/>
    </row>
    <row r="9" spans="1:18">
      <c r="A9" s="13"/>
      <c r="B9" s="24" t="s">
        <v>53</v>
      </c>
      <c r="C9" s="17"/>
      <c r="D9" s="17"/>
      <c r="E9" s="17"/>
      <c r="F9" s="17"/>
      <c r="G9" s="17"/>
      <c r="H9" s="17"/>
      <c r="I9" s="25"/>
      <c r="J9" s="14"/>
      <c r="K9" s="5"/>
      <c r="L9" s="5"/>
      <c r="M9" s="5"/>
      <c r="N9" s="5"/>
      <c r="O9" s="5"/>
      <c r="P9" s="5"/>
      <c r="Q9" s="5"/>
      <c r="R9" s="5"/>
    </row>
    <row r="10" spans="1:18">
      <c r="A10" s="13"/>
      <c r="B10" s="24" t="s">
        <v>54</v>
      </c>
      <c r="C10" s="17"/>
      <c r="D10" s="17"/>
      <c r="E10" s="17"/>
      <c r="F10" s="17"/>
      <c r="G10" s="17"/>
      <c r="H10" s="17"/>
      <c r="I10" s="25"/>
      <c r="J10" s="14"/>
      <c r="K10" s="5"/>
      <c r="L10" s="5"/>
      <c r="M10" s="5"/>
      <c r="N10" s="5"/>
      <c r="O10" s="5"/>
      <c r="P10" s="5"/>
      <c r="Q10" s="5"/>
      <c r="R10" s="5"/>
    </row>
    <row r="11" spans="1:18">
      <c r="A11" s="13"/>
      <c r="B11" s="24" t="s">
        <v>55</v>
      </c>
      <c r="C11" s="17"/>
      <c r="D11" s="17"/>
      <c r="E11" s="17"/>
      <c r="F11" s="17"/>
      <c r="G11" s="17"/>
      <c r="H11" s="17"/>
      <c r="I11" s="25"/>
      <c r="J11" s="14"/>
      <c r="K11" s="5"/>
      <c r="L11" s="5"/>
      <c r="M11" s="5"/>
      <c r="N11" s="5"/>
      <c r="O11" s="5"/>
      <c r="P11" s="5"/>
      <c r="Q11" s="5"/>
      <c r="R11" s="5"/>
    </row>
    <row r="12" spans="1:18">
      <c r="A12" s="13"/>
      <c r="B12" s="24" t="s">
        <v>56</v>
      </c>
      <c r="C12" s="17"/>
      <c r="D12" s="17"/>
      <c r="E12" s="17"/>
      <c r="F12" s="17"/>
      <c r="G12" s="17"/>
      <c r="H12" s="17"/>
      <c r="I12" s="25"/>
      <c r="J12" s="14"/>
      <c r="K12" s="5"/>
      <c r="L12" s="5"/>
      <c r="M12" s="5"/>
      <c r="N12" s="5"/>
      <c r="O12" s="5"/>
      <c r="P12" s="5"/>
      <c r="Q12" s="5"/>
      <c r="R12" s="5"/>
    </row>
    <row r="13" spans="1:18">
      <c r="A13" s="13"/>
      <c r="B13" s="24" t="s">
        <v>57</v>
      </c>
      <c r="C13" s="17"/>
      <c r="D13" s="17"/>
      <c r="E13" s="17"/>
      <c r="F13" s="17"/>
      <c r="G13" s="17"/>
      <c r="H13" s="17"/>
      <c r="I13" s="25"/>
      <c r="J13" s="14"/>
      <c r="K13" s="5"/>
      <c r="L13" s="5"/>
      <c r="M13" s="5"/>
      <c r="N13" s="5"/>
      <c r="O13" s="5"/>
      <c r="P13" s="5"/>
      <c r="Q13" s="5"/>
      <c r="R13" s="5"/>
    </row>
    <row r="14" spans="1:18">
      <c r="A14" s="13"/>
      <c r="B14" s="26" t="s">
        <v>58</v>
      </c>
      <c r="C14" s="27"/>
      <c r="D14" s="27"/>
      <c r="E14" s="27"/>
      <c r="F14" s="28"/>
      <c r="G14" s="29"/>
      <c r="H14" s="29"/>
      <c r="I14" s="30"/>
      <c r="J14" s="14"/>
      <c r="K14" s="5"/>
      <c r="L14" s="5"/>
      <c r="M14" s="5"/>
      <c r="N14" s="5"/>
      <c r="O14" s="5"/>
      <c r="P14" s="5"/>
      <c r="Q14" s="5"/>
      <c r="R14" s="5"/>
    </row>
    <row r="15" spans="1:18">
      <c r="A15" s="5"/>
      <c r="C15" s="16"/>
      <c r="D15" s="16"/>
      <c r="E15" s="16"/>
      <c r="F15" s="16"/>
      <c r="G15" s="16"/>
      <c r="H15" s="16"/>
      <c r="I15" s="16"/>
      <c r="J15" s="5"/>
      <c r="K15" s="5"/>
      <c r="L15" s="5"/>
      <c r="M15" s="5"/>
      <c r="N15" s="5"/>
      <c r="O15" s="5"/>
      <c r="P15" s="5"/>
      <c r="Q15" s="5"/>
      <c r="R15" s="5"/>
    </row>
    <row r="16" spans="1:18">
      <c r="A16" s="5"/>
      <c r="B16" s="5"/>
      <c r="C16" s="5"/>
      <c r="D16" s="5"/>
      <c r="E16" s="5"/>
      <c r="F16" s="5"/>
      <c r="G16" s="5"/>
      <c r="H16" s="5"/>
      <c r="I16" s="5"/>
      <c r="J16" s="5"/>
      <c r="K16" s="5"/>
      <c r="L16" s="5"/>
      <c r="M16" s="5"/>
      <c r="N16" s="5"/>
      <c r="O16" s="5"/>
      <c r="P16" s="5"/>
      <c r="Q16" s="5"/>
      <c r="R16" s="5"/>
    </row>
    <row r="17" spans="1:18">
      <c r="A17" s="5"/>
      <c r="B17" s="5"/>
      <c r="C17" s="5"/>
      <c r="D17" s="5"/>
      <c r="E17" s="5"/>
      <c r="F17" s="5"/>
      <c r="G17" s="5"/>
      <c r="H17" s="5"/>
      <c r="I17" s="5"/>
      <c r="J17" s="5"/>
      <c r="K17" s="5"/>
      <c r="L17" s="5"/>
      <c r="M17" s="5"/>
      <c r="N17" s="5"/>
      <c r="O17" s="5"/>
      <c r="P17" s="5"/>
      <c r="Q17" s="5"/>
      <c r="R17" s="5"/>
    </row>
    <row r="18" spans="1:18">
      <c r="A18" s="5"/>
      <c r="B18" s="5"/>
      <c r="C18" s="5"/>
      <c r="D18" s="5"/>
      <c r="E18" s="5"/>
      <c r="F18" s="5"/>
      <c r="G18" s="5"/>
      <c r="H18" s="5"/>
      <c r="I18" s="5"/>
      <c r="J18" s="5"/>
      <c r="K18" s="5"/>
      <c r="L18" s="5"/>
      <c r="M18" s="5"/>
      <c r="N18" s="5"/>
      <c r="O18" s="5"/>
      <c r="P18" s="5"/>
      <c r="Q18" s="5"/>
      <c r="R18" s="5"/>
    </row>
    <row r="19" spans="1:18">
      <c r="A19" s="5"/>
      <c r="B19" s="5"/>
      <c r="C19" s="5"/>
      <c r="D19" s="5"/>
      <c r="E19" s="5"/>
      <c r="F19" s="5"/>
      <c r="G19" s="5"/>
      <c r="H19" s="5"/>
      <c r="I19" s="5"/>
      <c r="J19" s="5"/>
      <c r="K19" s="5"/>
      <c r="L19" s="5"/>
      <c r="M19" s="5"/>
      <c r="N19" s="5"/>
      <c r="O19" s="5"/>
      <c r="P19" s="5"/>
      <c r="Q19" s="5"/>
      <c r="R19" s="5"/>
    </row>
    <row r="20" spans="1:18">
      <c r="A20" s="5"/>
      <c r="B20" s="5"/>
      <c r="C20" s="5"/>
      <c r="D20" s="5"/>
      <c r="E20" s="5"/>
      <c r="F20" s="5"/>
      <c r="G20" s="5"/>
      <c r="H20" s="5"/>
      <c r="I20" s="5"/>
      <c r="J20" s="5"/>
      <c r="K20" s="5"/>
      <c r="L20" s="5"/>
      <c r="M20" s="5"/>
      <c r="N20" s="5"/>
      <c r="O20" s="5"/>
      <c r="P20" s="5"/>
      <c r="Q20" s="5"/>
      <c r="R20" s="5"/>
    </row>
    <row r="21" spans="1:18">
      <c r="A21" s="5"/>
      <c r="B21" s="5"/>
      <c r="C21" s="5"/>
      <c r="D21" s="5"/>
      <c r="E21" s="5"/>
      <c r="F21" s="5"/>
      <c r="G21" s="5"/>
      <c r="H21" s="5"/>
      <c r="I21" s="5"/>
      <c r="J21" s="5"/>
      <c r="K21" s="5"/>
      <c r="L21" s="5"/>
      <c r="M21" s="5"/>
      <c r="N21" s="5"/>
      <c r="O21" s="5"/>
      <c r="P21" s="5"/>
      <c r="Q21" s="5"/>
      <c r="R21" s="5"/>
    </row>
    <row r="22" spans="1:18">
      <c r="A22" s="5"/>
      <c r="B22" s="5"/>
      <c r="C22" s="5"/>
      <c r="D22" s="5"/>
      <c r="E22" s="5"/>
      <c r="F22" s="5"/>
      <c r="G22" s="5"/>
      <c r="H22" s="5"/>
      <c r="I22" s="5"/>
      <c r="J22" s="5"/>
      <c r="K22" s="5"/>
      <c r="L22" s="5"/>
      <c r="M22" s="5"/>
      <c r="N22" s="5"/>
      <c r="O22" s="5"/>
      <c r="P22" s="5"/>
      <c r="Q22" s="5"/>
      <c r="R22" s="5"/>
    </row>
    <row r="23" spans="1:18">
      <c r="A23" s="5"/>
      <c r="B23" s="5"/>
      <c r="C23" s="5"/>
      <c r="D23" s="5"/>
      <c r="E23" s="5"/>
      <c r="F23" s="5"/>
      <c r="G23" s="5"/>
      <c r="H23" s="5"/>
      <c r="I23" s="5"/>
      <c r="J23" s="5"/>
      <c r="K23" s="5"/>
      <c r="L23" s="5"/>
      <c r="M23" s="5"/>
      <c r="N23" s="5"/>
      <c r="O23" s="5"/>
      <c r="P23" s="5"/>
      <c r="Q23" s="5"/>
      <c r="R23" s="5"/>
    </row>
    <row r="24" spans="1:18">
      <c r="A24" s="5"/>
      <c r="B24" s="5"/>
      <c r="C24" s="5"/>
      <c r="D24" s="5"/>
      <c r="E24" s="5"/>
      <c r="F24" s="5"/>
      <c r="G24" s="5"/>
      <c r="H24" s="5"/>
      <c r="I24" s="5"/>
      <c r="J24" s="5"/>
      <c r="K24" s="5"/>
      <c r="L24" s="5"/>
      <c r="M24" s="5"/>
      <c r="N24" s="5"/>
      <c r="O24" s="5"/>
      <c r="P24" s="5"/>
      <c r="Q24" s="5"/>
      <c r="R24" s="5"/>
    </row>
    <row r="25" spans="1:18">
      <c r="A25" s="5"/>
      <c r="B25" s="5"/>
      <c r="C25" s="5"/>
      <c r="D25" s="5"/>
      <c r="E25" s="5"/>
      <c r="F25" s="5"/>
      <c r="G25" s="5"/>
      <c r="H25" s="5"/>
      <c r="I25" s="5"/>
      <c r="J25" s="5"/>
      <c r="K25" s="5"/>
      <c r="L25" s="5"/>
      <c r="M25" s="5"/>
      <c r="N25" s="5"/>
      <c r="O25" s="5"/>
      <c r="P25" s="5"/>
      <c r="Q25" s="5"/>
      <c r="R25" s="5"/>
    </row>
    <row r="26" spans="1:18">
      <c r="A26" s="5"/>
      <c r="B26" s="5"/>
      <c r="C26" s="5"/>
      <c r="D26" s="5"/>
      <c r="E26" s="5"/>
      <c r="F26" s="5"/>
      <c r="G26" s="5"/>
      <c r="H26" s="5"/>
      <c r="I26" s="5"/>
      <c r="J26" s="5"/>
      <c r="K26" s="5"/>
      <c r="L26" s="5"/>
      <c r="M26" s="5"/>
      <c r="N26" s="5"/>
      <c r="O26" s="5"/>
      <c r="P26" s="5"/>
      <c r="Q26" s="5"/>
      <c r="R26" s="5"/>
    </row>
    <row r="27" spans="1:18">
      <c r="A27" s="5"/>
      <c r="B27" s="5"/>
      <c r="C27" s="5"/>
      <c r="D27" s="5"/>
      <c r="E27" s="5"/>
      <c r="F27" s="5"/>
      <c r="G27" s="5"/>
      <c r="H27" s="5"/>
      <c r="I27" s="5"/>
      <c r="J27" s="5"/>
      <c r="K27" s="5"/>
      <c r="L27" s="5"/>
      <c r="M27" s="5"/>
      <c r="N27" s="5"/>
      <c r="O27" s="5"/>
      <c r="P27" s="5"/>
      <c r="Q27" s="5"/>
      <c r="R27" s="5"/>
    </row>
    <row r="28" spans="1:18">
      <c r="A28" s="5"/>
      <c r="B28" s="5"/>
      <c r="C28" s="5"/>
      <c r="D28" s="5"/>
      <c r="E28" s="5"/>
      <c r="F28" s="5"/>
      <c r="G28" s="5"/>
      <c r="H28" s="5"/>
      <c r="I28" s="5"/>
      <c r="J28" s="5"/>
      <c r="K28" s="5"/>
      <c r="L28" s="5"/>
      <c r="M28" s="5"/>
      <c r="N28" s="5"/>
      <c r="O28" s="5"/>
      <c r="P28" s="5"/>
      <c r="Q28" s="5"/>
      <c r="R28" s="5"/>
    </row>
    <row r="29" spans="1:18">
      <c r="A29" s="5"/>
      <c r="B29" s="5"/>
      <c r="C29" s="5"/>
      <c r="D29" s="5"/>
      <c r="E29" s="5"/>
      <c r="F29" s="5"/>
      <c r="G29" s="5"/>
      <c r="H29" s="5"/>
      <c r="I29" s="5"/>
      <c r="J29" s="5"/>
      <c r="K29" s="5"/>
      <c r="L29" s="5"/>
      <c r="M29" s="5"/>
      <c r="N29" s="5"/>
      <c r="O29" s="5"/>
      <c r="P29" s="5"/>
      <c r="Q29" s="5"/>
      <c r="R29" s="5"/>
    </row>
    <row r="30" spans="1:18">
      <c r="A30" s="5"/>
      <c r="B30" s="5"/>
      <c r="C30" s="5"/>
      <c r="D30" s="5"/>
      <c r="E30" s="5"/>
      <c r="F30" s="5"/>
      <c r="G30" s="5"/>
      <c r="H30" s="5"/>
      <c r="I30" s="5"/>
      <c r="J30" s="5"/>
      <c r="K30" s="5"/>
      <c r="L30" s="5"/>
      <c r="M30" s="5"/>
      <c r="N30" s="5"/>
      <c r="O30" s="5"/>
      <c r="P30" s="5"/>
      <c r="Q30" s="5"/>
      <c r="R30" s="5"/>
    </row>
    <row r="31" spans="1:18">
      <c r="A31" s="5"/>
      <c r="B31" s="5"/>
      <c r="C31" s="5"/>
      <c r="D31" s="5"/>
      <c r="E31" s="5"/>
      <c r="F31" s="5"/>
      <c r="G31" s="5"/>
      <c r="H31" s="5"/>
      <c r="I31" s="5"/>
      <c r="J31" s="5"/>
      <c r="K31" s="5"/>
      <c r="L31" s="5"/>
      <c r="M31" s="5"/>
      <c r="N31" s="5"/>
      <c r="O31" s="5"/>
      <c r="P31" s="5"/>
      <c r="Q31" s="5"/>
      <c r="R31" s="5"/>
    </row>
    <row r="32" spans="1:18">
      <c r="A32" s="5"/>
      <c r="B32" s="5"/>
      <c r="C32" s="5"/>
      <c r="D32" s="5"/>
      <c r="E32" s="5"/>
      <c r="F32" s="5"/>
      <c r="G32" s="5"/>
      <c r="H32" s="5"/>
      <c r="I32" s="5"/>
      <c r="J32" s="5"/>
      <c r="K32" s="5"/>
      <c r="L32" s="5"/>
      <c r="M32" s="5"/>
      <c r="N32" s="5"/>
      <c r="O32" s="5"/>
      <c r="P32" s="5"/>
      <c r="Q32" s="5"/>
      <c r="R32" s="5"/>
    </row>
    <row r="33" spans="1:18">
      <c r="A33" s="5"/>
      <c r="B33" s="5"/>
      <c r="C33" s="5"/>
      <c r="D33" s="5"/>
      <c r="E33" s="5"/>
      <c r="F33" s="5"/>
      <c r="G33" s="5"/>
      <c r="H33" s="5"/>
      <c r="I33" s="5"/>
      <c r="J33" s="5"/>
      <c r="K33" s="5"/>
      <c r="L33" s="5"/>
      <c r="M33" s="5"/>
      <c r="N33" s="5"/>
      <c r="O33" s="5"/>
      <c r="P33" s="5"/>
      <c r="Q33" s="5"/>
      <c r="R33" s="5"/>
    </row>
    <row r="34" spans="1:18">
      <c r="A34" s="5"/>
      <c r="B34" s="5"/>
      <c r="C34" s="5"/>
      <c r="D34" s="5"/>
      <c r="E34" s="5"/>
      <c r="F34" s="5"/>
      <c r="G34" s="5"/>
      <c r="H34" s="5"/>
      <c r="I34" s="5"/>
      <c r="J34" s="5"/>
      <c r="K34" s="5"/>
      <c r="L34" s="5"/>
      <c r="M34" s="5"/>
      <c r="N34" s="5"/>
      <c r="O34" s="5"/>
      <c r="P34" s="5"/>
      <c r="Q34" s="5"/>
      <c r="R34" s="5"/>
    </row>
    <row r="35" spans="1:18">
      <c r="A35" s="5"/>
      <c r="B35" s="5"/>
      <c r="C35" s="5"/>
      <c r="D35" s="5"/>
      <c r="E35" s="5"/>
      <c r="F35" s="5"/>
      <c r="G35" s="5"/>
      <c r="H35" s="5"/>
      <c r="I35" s="5"/>
      <c r="J35" s="5"/>
      <c r="K35" s="5"/>
      <c r="L35" s="5"/>
      <c r="M35" s="5"/>
      <c r="N35" s="5"/>
      <c r="O35" s="5"/>
      <c r="P35" s="5"/>
      <c r="Q35" s="5"/>
      <c r="R35" s="5"/>
    </row>
    <row r="36" spans="1:18">
      <c r="A36" s="5"/>
      <c r="B36" s="5"/>
      <c r="C36" s="5"/>
      <c r="D36" s="5"/>
      <c r="E36" s="5"/>
      <c r="F36" s="5"/>
      <c r="G36" s="5"/>
      <c r="H36" s="5"/>
      <c r="I36" s="5"/>
      <c r="J36" s="5"/>
      <c r="K36" s="5"/>
      <c r="L36" s="5"/>
      <c r="M36" s="5"/>
      <c r="N36" s="5"/>
      <c r="O36" s="5"/>
      <c r="P36" s="5"/>
      <c r="Q36" s="5"/>
      <c r="R36" s="5"/>
    </row>
    <row r="37" spans="1:18">
      <c r="A37" s="5"/>
      <c r="B37" s="5"/>
      <c r="C37" s="5"/>
      <c r="D37" s="5"/>
      <c r="E37" s="5"/>
      <c r="F37" s="5"/>
      <c r="G37" s="5"/>
      <c r="H37" s="5"/>
      <c r="I37" s="5"/>
      <c r="J37" s="5"/>
      <c r="K37" s="5"/>
      <c r="L37" s="5"/>
      <c r="M37" s="5"/>
      <c r="N37" s="5"/>
      <c r="O37" s="5"/>
      <c r="P37" s="5"/>
      <c r="Q37" s="5"/>
      <c r="R37" s="5"/>
    </row>
    <row r="38" spans="1:18">
      <c r="A38" s="5"/>
      <c r="B38" s="5"/>
      <c r="C38" s="5"/>
      <c r="D38" s="5"/>
      <c r="E38" s="5"/>
      <c r="F38" s="5"/>
      <c r="G38" s="5"/>
      <c r="H38" s="5"/>
      <c r="I38" s="5"/>
      <c r="J38" s="5"/>
      <c r="K38" s="5"/>
      <c r="L38" s="5"/>
      <c r="M38" s="5"/>
      <c r="N38" s="5"/>
      <c r="O38" s="5"/>
      <c r="P38" s="5"/>
      <c r="Q38" s="5"/>
      <c r="R38" s="5"/>
    </row>
    <row r="39" spans="1:18">
      <c r="A39" s="5"/>
      <c r="B39" s="5"/>
      <c r="C39" s="5"/>
      <c r="D39" s="5"/>
      <c r="E39" s="5"/>
      <c r="F39" s="5"/>
      <c r="G39" s="5"/>
      <c r="H39" s="5"/>
      <c r="I39" s="5"/>
      <c r="J39" s="5"/>
      <c r="K39" s="5"/>
      <c r="L39" s="5"/>
      <c r="M39" s="5"/>
      <c r="N39" s="5"/>
      <c r="O39" s="5"/>
      <c r="P39" s="5"/>
      <c r="Q39" s="5"/>
      <c r="R39" s="5"/>
    </row>
    <row r="40" spans="1:18">
      <c r="A40" s="5"/>
      <c r="B40" s="5"/>
      <c r="C40" s="5"/>
      <c r="D40" s="5"/>
      <c r="E40" s="5"/>
      <c r="F40" s="5"/>
      <c r="G40" s="5"/>
      <c r="H40" s="5"/>
      <c r="I40" s="5"/>
      <c r="J40" s="5"/>
      <c r="K40" s="5"/>
      <c r="L40" s="5"/>
      <c r="M40" s="5"/>
      <c r="N40" s="5"/>
      <c r="O40" s="5"/>
      <c r="P40" s="5"/>
      <c r="Q40" s="5"/>
      <c r="R40" s="5"/>
    </row>
    <row r="41" spans="1:18">
      <c r="A41" s="5"/>
      <c r="B41" s="5"/>
      <c r="C41" s="5"/>
      <c r="D41" s="5"/>
      <c r="E41" s="5"/>
      <c r="F41" s="5"/>
      <c r="G41" s="5"/>
      <c r="H41" s="5"/>
      <c r="I41" s="5"/>
      <c r="J41" s="5"/>
      <c r="K41" s="5"/>
      <c r="L41" s="5"/>
      <c r="M41" s="5"/>
      <c r="N41" s="5"/>
      <c r="O41" s="5"/>
      <c r="P41" s="5"/>
      <c r="Q41" s="5"/>
      <c r="R41" s="5"/>
    </row>
    <row r="42" spans="1:18">
      <c r="A42" s="5"/>
      <c r="B42" s="5"/>
      <c r="C42" s="5"/>
      <c r="D42" s="5"/>
      <c r="E42" s="5"/>
      <c r="F42" s="5"/>
      <c r="G42" s="5"/>
      <c r="H42" s="5"/>
      <c r="I42" s="5"/>
      <c r="J42" s="5"/>
      <c r="K42" s="5"/>
      <c r="L42" s="5"/>
      <c r="M42" s="5"/>
      <c r="N42" s="5"/>
      <c r="O42" s="5"/>
      <c r="P42" s="5"/>
      <c r="Q42" s="5"/>
      <c r="R42" s="5"/>
    </row>
    <row r="43" spans="1:18">
      <c r="A43" s="5"/>
      <c r="B43" s="5"/>
      <c r="C43" s="5"/>
      <c r="D43" s="5"/>
      <c r="E43" s="5"/>
      <c r="F43" s="5"/>
      <c r="G43" s="5"/>
      <c r="H43" s="5"/>
      <c r="I43" s="5"/>
      <c r="J43" s="5"/>
      <c r="K43" s="5"/>
      <c r="L43" s="5"/>
      <c r="M43" s="5"/>
      <c r="N43" s="5"/>
      <c r="O43" s="5"/>
      <c r="P43" s="5"/>
      <c r="Q43" s="5"/>
      <c r="R43" s="5"/>
    </row>
    <row r="44" spans="1:18">
      <c r="A44" s="5"/>
      <c r="B44" s="5"/>
      <c r="C44" s="5"/>
      <c r="D44" s="5"/>
      <c r="E44" s="5"/>
      <c r="F44" s="5"/>
      <c r="G44" s="5"/>
      <c r="H44" s="5"/>
      <c r="I44" s="5"/>
      <c r="J44" s="5"/>
      <c r="K44" s="5"/>
      <c r="L44" s="5"/>
      <c r="M44" s="5"/>
      <c r="N44" s="5"/>
      <c r="O44" s="5"/>
      <c r="P44" s="5"/>
      <c r="Q44" s="5"/>
      <c r="R44" s="5"/>
    </row>
    <row r="45" spans="1:18">
      <c r="A45" s="5"/>
      <c r="B45" s="5"/>
      <c r="C45" s="5"/>
      <c r="D45" s="5"/>
      <c r="E45" s="5"/>
      <c r="F45" s="5"/>
      <c r="G45" s="5"/>
      <c r="H45" s="5"/>
      <c r="I45" s="5"/>
      <c r="J45" s="5"/>
      <c r="K45" s="5"/>
      <c r="L45" s="5"/>
      <c r="M45" s="5"/>
      <c r="N45" s="5"/>
      <c r="O45" s="5"/>
      <c r="P45" s="5"/>
      <c r="Q45" s="5"/>
      <c r="R45" s="5"/>
    </row>
    <row r="46" spans="1:18">
      <c r="A46" s="5"/>
      <c r="B46" s="5"/>
      <c r="C46" s="5"/>
      <c r="D46" s="5"/>
      <c r="E46" s="5"/>
      <c r="F46" s="5"/>
      <c r="G46" s="5"/>
      <c r="H46" s="5"/>
      <c r="I46" s="5"/>
      <c r="J46" s="5"/>
      <c r="K46" s="5"/>
      <c r="L46" s="5"/>
      <c r="M46" s="5"/>
      <c r="N46" s="5"/>
      <c r="O46" s="5"/>
      <c r="P46" s="5"/>
      <c r="Q46" s="5"/>
      <c r="R46" s="5"/>
    </row>
    <row r="47" spans="1:18">
      <c r="A47" s="5"/>
      <c r="B47" s="5"/>
      <c r="C47" s="5"/>
      <c r="D47" s="5"/>
      <c r="E47" s="5"/>
      <c r="F47" s="5"/>
      <c r="G47" s="5"/>
      <c r="H47" s="5"/>
      <c r="I47" s="5"/>
      <c r="J47" s="5"/>
      <c r="K47" s="5"/>
      <c r="L47" s="5"/>
      <c r="M47" s="5"/>
      <c r="N47" s="5"/>
      <c r="O47" s="5"/>
      <c r="P47" s="5"/>
      <c r="Q47" s="5"/>
      <c r="R47" s="5"/>
    </row>
    <row r="48" spans="1:18">
      <c r="A48" s="5"/>
      <c r="B48" s="5"/>
      <c r="C48" s="5"/>
      <c r="D48" s="5"/>
      <c r="E48" s="5"/>
      <c r="F48" s="5"/>
      <c r="G48" s="5"/>
      <c r="H48" s="5"/>
      <c r="I48" s="5"/>
      <c r="J48" s="5"/>
      <c r="K48" s="5"/>
      <c r="L48" s="5"/>
      <c r="M48" s="5"/>
      <c r="N48" s="5"/>
      <c r="O48" s="5"/>
      <c r="P48" s="5"/>
      <c r="Q48" s="5"/>
      <c r="R48" s="5"/>
    </row>
    <row r="49" spans="1:18">
      <c r="A49" s="5"/>
      <c r="B49" s="5"/>
      <c r="C49" s="5"/>
      <c r="D49" s="5"/>
      <c r="E49" s="5"/>
      <c r="F49" s="5"/>
      <c r="G49" s="5"/>
      <c r="H49" s="5"/>
      <c r="I49" s="5"/>
      <c r="J49" s="5"/>
      <c r="K49" s="5"/>
      <c r="L49" s="5"/>
      <c r="M49" s="5"/>
      <c r="N49" s="5"/>
      <c r="O49" s="5"/>
      <c r="P49" s="5"/>
      <c r="Q49" s="5"/>
      <c r="R49" s="5"/>
    </row>
    <row r="50" spans="1:18">
      <c r="A50" s="5"/>
      <c r="B50" s="5"/>
      <c r="C50" s="5"/>
      <c r="D50" s="5"/>
      <c r="E50" s="5"/>
      <c r="F50" s="5"/>
      <c r="G50" s="5"/>
      <c r="H50" s="5"/>
      <c r="I50" s="5"/>
      <c r="J50" s="5"/>
      <c r="K50" s="5"/>
      <c r="L50" s="5"/>
      <c r="M50" s="5"/>
      <c r="N50" s="5"/>
      <c r="O50" s="5"/>
      <c r="P50" s="5"/>
      <c r="Q50" s="5"/>
      <c r="R50" s="5"/>
    </row>
    <row r="51" spans="1:18">
      <c r="A51" s="5"/>
      <c r="B51" s="5"/>
      <c r="C51" s="5"/>
      <c r="D51" s="5"/>
      <c r="E51" s="5"/>
      <c r="F51" s="5"/>
      <c r="G51" s="5"/>
      <c r="H51" s="5"/>
      <c r="I51" s="5"/>
      <c r="J51" s="5"/>
      <c r="K51" s="5"/>
      <c r="L51" s="5"/>
      <c r="M51" s="5"/>
      <c r="N51" s="5"/>
      <c r="O51" s="5"/>
      <c r="P51" s="5"/>
      <c r="Q51" s="5"/>
      <c r="R51" s="5"/>
    </row>
    <row r="52" spans="1:18">
      <c r="A52" s="5"/>
      <c r="B52" s="5"/>
      <c r="C52" s="5"/>
      <c r="D52" s="5"/>
      <c r="E52" s="5"/>
      <c r="F52" s="5"/>
      <c r="G52" s="5"/>
      <c r="H52" s="5"/>
      <c r="I52" s="5"/>
      <c r="J52" s="5"/>
      <c r="K52" s="5"/>
      <c r="L52" s="5"/>
      <c r="M52" s="5"/>
      <c r="N52" s="5"/>
      <c r="O52" s="5"/>
      <c r="P52" s="5"/>
      <c r="Q52" s="5"/>
      <c r="R52" s="5"/>
    </row>
    <row r="53" spans="1:18">
      <c r="A53" s="5"/>
      <c r="B53" s="5"/>
      <c r="C53" s="5"/>
      <c r="D53" s="5"/>
      <c r="E53" s="5"/>
      <c r="F53" s="5"/>
      <c r="G53" s="5"/>
      <c r="H53" s="5"/>
      <c r="I53" s="5"/>
      <c r="J53" s="5"/>
      <c r="K53" s="5"/>
      <c r="L53" s="5"/>
      <c r="M53" s="5"/>
      <c r="N53" s="5"/>
      <c r="O53" s="5"/>
      <c r="P53" s="5"/>
      <c r="Q53" s="5"/>
      <c r="R53" s="5"/>
    </row>
    <row r="54" spans="1:18">
      <c r="A54" s="5"/>
      <c r="B54" s="5"/>
      <c r="C54" s="5"/>
      <c r="D54" s="5"/>
      <c r="E54" s="5"/>
      <c r="F54" s="5"/>
      <c r="G54" s="5"/>
      <c r="H54" s="5"/>
      <c r="I54" s="5"/>
      <c r="J54" s="5"/>
      <c r="K54" s="5"/>
      <c r="L54" s="5"/>
      <c r="M54" s="5"/>
      <c r="N54" s="5"/>
      <c r="O54" s="5"/>
      <c r="P54" s="5"/>
      <c r="Q54" s="5"/>
      <c r="R54" s="5"/>
    </row>
    <row r="55" spans="1:18">
      <c r="A55" s="5"/>
      <c r="B55" s="5"/>
      <c r="C55" s="5"/>
      <c r="D55" s="5"/>
      <c r="E55" s="5"/>
      <c r="F55" s="5"/>
      <c r="G55" s="5"/>
      <c r="H55" s="5"/>
      <c r="I55" s="5"/>
      <c r="J55" s="5"/>
      <c r="K55" s="5"/>
      <c r="L55" s="5"/>
      <c r="M55" s="5"/>
      <c r="N55" s="5"/>
      <c r="O55" s="5"/>
      <c r="P55" s="5"/>
      <c r="Q55" s="5"/>
      <c r="R55" s="5"/>
    </row>
    <row r="56" spans="1:18">
      <c r="A56" s="5"/>
      <c r="B56" s="5"/>
      <c r="C56" s="5"/>
      <c r="D56" s="5"/>
      <c r="E56" s="5"/>
      <c r="F56" s="5"/>
      <c r="G56" s="5"/>
      <c r="H56" s="5"/>
      <c r="I56" s="5"/>
      <c r="J56" s="5"/>
      <c r="K56" s="5"/>
      <c r="L56" s="5"/>
      <c r="M56" s="5"/>
      <c r="N56" s="5"/>
      <c r="O56" s="5"/>
      <c r="P56" s="5"/>
      <c r="Q56" s="5"/>
      <c r="R56" s="5"/>
    </row>
    <row r="57" spans="1:18">
      <c r="A57" s="5"/>
      <c r="B57" s="5"/>
      <c r="C57" s="5"/>
      <c r="D57" s="5"/>
      <c r="E57" s="5"/>
      <c r="F57" s="5"/>
      <c r="G57" s="5"/>
      <c r="H57" s="5"/>
      <c r="I57" s="5"/>
      <c r="J57" s="5"/>
      <c r="K57" s="5"/>
      <c r="L57" s="5"/>
      <c r="M57" s="5"/>
      <c r="N57" s="5"/>
      <c r="O57" s="5"/>
      <c r="P57" s="5"/>
      <c r="Q57" s="5"/>
      <c r="R57" s="5"/>
    </row>
    <row r="58" spans="1:18">
      <c r="A58" s="5"/>
      <c r="B58" s="5"/>
      <c r="C58" s="5"/>
      <c r="D58" s="5"/>
      <c r="E58" s="5"/>
      <c r="F58" s="5"/>
      <c r="G58" s="5"/>
      <c r="H58" s="5"/>
      <c r="I58" s="5"/>
      <c r="J58" s="5"/>
      <c r="K58" s="5"/>
      <c r="L58" s="5"/>
      <c r="M58" s="5"/>
      <c r="N58" s="5"/>
      <c r="O58" s="5"/>
      <c r="P58" s="5"/>
      <c r="Q58" s="5"/>
      <c r="R58" s="5"/>
    </row>
    <row r="59" spans="1:18">
      <c r="A59" s="5"/>
      <c r="B59" s="5"/>
      <c r="C59" s="5"/>
      <c r="D59" s="5"/>
      <c r="E59" s="5"/>
      <c r="F59" s="5"/>
      <c r="G59" s="5"/>
      <c r="H59" s="5"/>
      <c r="I59" s="5"/>
      <c r="J59" s="5"/>
      <c r="K59" s="5"/>
      <c r="L59" s="5"/>
      <c r="M59" s="5"/>
      <c r="N59" s="5"/>
      <c r="O59" s="5"/>
      <c r="P59" s="5"/>
      <c r="Q59" s="5"/>
      <c r="R59" s="5"/>
    </row>
    <row r="60" spans="1:18">
      <c r="A60" s="5"/>
      <c r="B60" s="5"/>
      <c r="C60" s="5"/>
      <c r="D60" s="5"/>
      <c r="E60" s="5"/>
      <c r="F60" s="5"/>
      <c r="G60" s="5"/>
      <c r="H60" s="5"/>
      <c r="I60" s="5"/>
      <c r="J60" s="5"/>
      <c r="K60" s="5"/>
      <c r="L60" s="5"/>
      <c r="M60" s="5"/>
      <c r="N60" s="5"/>
      <c r="O60" s="5"/>
      <c r="P60" s="5"/>
      <c r="Q60" s="5"/>
      <c r="R60" s="5"/>
    </row>
    <row r="61" spans="1:18">
      <c r="A61" s="5"/>
      <c r="B61" s="5"/>
      <c r="C61" s="5"/>
      <c r="D61" s="5"/>
      <c r="E61" s="5"/>
      <c r="F61" s="5"/>
      <c r="G61" s="5"/>
      <c r="H61" s="5"/>
      <c r="I61" s="5"/>
      <c r="J61" s="5"/>
      <c r="K61" s="5"/>
      <c r="L61" s="5"/>
      <c r="M61" s="5"/>
      <c r="N61" s="5"/>
      <c r="O61" s="5"/>
      <c r="P61" s="5"/>
      <c r="Q61" s="5"/>
      <c r="R61" s="5"/>
    </row>
    <row r="62" spans="1:18">
      <c r="A62" s="5"/>
      <c r="B62" s="5"/>
      <c r="C62" s="5"/>
      <c r="D62" s="5"/>
      <c r="E62" s="5"/>
      <c r="F62" s="5"/>
      <c r="G62" s="5"/>
      <c r="H62" s="5"/>
      <c r="I62" s="5"/>
      <c r="J62" s="5"/>
      <c r="K62" s="5"/>
      <c r="L62" s="5"/>
      <c r="M62" s="5"/>
      <c r="N62" s="5"/>
      <c r="O62" s="5"/>
      <c r="P62" s="5"/>
      <c r="Q62" s="5"/>
      <c r="R62" s="5"/>
    </row>
    <row r="63" spans="1:18">
      <c r="A63" s="5"/>
      <c r="B63" s="5"/>
      <c r="C63" s="5"/>
      <c r="D63" s="5"/>
      <c r="E63" s="5"/>
      <c r="F63" s="5"/>
      <c r="G63" s="5"/>
      <c r="H63" s="5"/>
      <c r="I63" s="5"/>
      <c r="J63" s="5"/>
      <c r="K63" s="5"/>
      <c r="L63" s="5"/>
      <c r="M63" s="5"/>
      <c r="N63" s="5"/>
      <c r="O63" s="5"/>
      <c r="P63" s="5"/>
      <c r="Q63" s="5"/>
      <c r="R63" s="5"/>
    </row>
    <row r="64" spans="1:18">
      <c r="A64" s="5"/>
      <c r="B64" s="5"/>
      <c r="C64" s="5"/>
      <c r="D64" s="5"/>
      <c r="E64" s="5"/>
      <c r="F64" s="5"/>
      <c r="G64" s="5"/>
      <c r="H64" s="5"/>
      <c r="I64" s="5"/>
      <c r="J64" s="5"/>
      <c r="K64" s="5"/>
      <c r="L64" s="5"/>
      <c r="M64" s="5"/>
      <c r="N64" s="5"/>
      <c r="O64" s="5"/>
      <c r="P64" s="5"/>
      <c r="Q64" s="5"/>
      <c r="R64" s="5"/>
    </row>
    <row r="65" spans="1:18">
      <c r="A65" s="5"/>
      <c r="B65" s="5"/>
      <c r="C65" s="5"/>
      <c r="D65" s="5"/>
      <c r="E65" s="5"/>
      <c r="F65" s="5"/>
      <c r="G65" s="5"/>
      <c r="H65" s="5"/>
      <c r="I65" s="5"/>
      <c r="J65" s="5"/>
      <c r="K65" s="5"/>
      <c r="L65" s="5"/>
      <c r="M65" s="5"/>
      <c r="N65" s="5"/>
      <c r="O65" s="5"/>
      <c r="P65" s="5"/>
      <c r="Q65" s="5"/>
      <c r="R65" s="5"/>
    </row>
    <row r="66" spans="1:18">
      <c r="A66" s="5"/>
      <c r="B66" s="5"/>
      <c r="C66" s="5"/>
      <c r="D66" s="5"/>
      <c r="E66" s="5"/>
      <c r="F66" s="5"/>
      <c r="G66" s="5"/>
      <c r="H66" s="5"/>
      <c r="I66" s="5"/>
      <c r="J66" s="5"/>
      <c r="K66" s="5"/>
      <c r="L66" s="5"/>
      <c r="M66" s="5"/>
      <c r="N66" s="5"/>
      <c r="O66" s="5"/>
      <c r="P66" s="5"/>
      <c r="Q66" s="5"/>
      <c r="R66" s="5"/>
    </row>
    <row r="67" spans="1:18">
      <c r="A67" s="5"/>
      <c r="B67" s="5"/>
      <c r="C67" s="5"/>
      <c r="D67" s="5"/>
      <c r="E67" s="5"/>
      <c r="F67" s="5"/>
      <c r="G67" s="5"/>
      <c r="H67" s="5"/>
      <c r="I67" s="5"/>
      <c r="J67" s="5"/>
      <c r="K67" s="5"/>
      <c r="L67" s="5"/>
      <c r="M67" s="5"/>
      <c r="N67" s="5"/>
      <c r="O67" s="5"/>
      <c r="P67" s="5"/>
      <c r="Q67" s="5"/>
      <c r="R67" s="5"/>
    </row>
    <row r="68" spans="1:18">
      <c r="A68" s="5"/>
      <c r="B68" s="5"/>
      <c r="C68" s="5"/>
      <c r="D68" s="5"/>
      <c r="E68" s="5"/>
      <c r="F68" s="5"/>
      <c r="G68" s="5"/>
      <c r="H68" s="5"/>
      <c r="I68" s="5"/>
      <c r="J68" s="5"/>
      <c r="K68" s="5"/>
      <c r="L68" s="5"/>
      <c r="M68" s="5"/>
      <c r="N68" s="5"/>
      <c r="O68" s="5"/>
      <c r="P68" s="5"/>
      <c r="Q68" s="5"/>
      <c r="R68" s="5"/>
    </row>
    <row r="69" spans="1:18">
      <c r="A69" s="5"/>
      <c r="B69" s="5"/>
      <c r="C69" s="5"/>
      <c r="D69" s="5"/>
      <c r="E69" s="5"/>
      <c r="F69" s="5"/>
      <c r="G69" s="5"/>
      <c r="H69" s="5"/>
      <c r="I69" s="5"/>
      <c r="J69" s="5"/>
      <c r="K69" s="5"/>
      <c r="L69" s="5"/>
      <c r="M69" s="5"/>
      <c r="N69" s="5"/>
      <c r="O69" s="5"/>
      <c r="P69" s="5"/>
      <c r="Q69" s="5"/>
      <c r="R69" s="5"/>
    </row>
    <row r="70" spans="1:18">
      <c r="A70" s="5"/>
      <c r="B70" s="5"/>
      <c r="C70" s="5"/>
      <c r="D70" s="5"/>
      <c r="E70" s="5"/>
      <c r="F70" s="5"/>
      <c r="G70" s="5"/>
      <c r="H70" s="5"/>
      <c r="I70" s="5"/>
      <c r="J70" s="5"/>
      <c r="K70" s="5"/>
      <c r="L70" s="5"/>
      <c r="M70" s="5"/>
      <c r="N70" s="5"/>
      <c r="O70" s="5"/>
      <c r="P70" s="5"/>
      <c r="Q70" s="5"/>
      <c r="R70" s="5"/>
    </row>
    <row r="71" spans="1:18">
      <c r="A71" s="5"/>
      <c r="B71" s="5"/>
      <c r="C71" s="5"/>
      <c r="D71" s="5"/>
      <c r="E71" s="5"/>
      <c r="F71" s="5"/>
      <c r="G71" s="5"/>
      <c r="H71" s="5"/>
      <c r="I71" s="5"/>
      <c r="J71" s="5"/>
      <c r="K71" s="5"/>
      <c r="L71" s="5"/>
      <c r="M71" s="5"/>
      <c r="N71" s="5"/>
      <c r="O71" s="5"/>
      <c r="P71" s="5"/>
      <c r="Q71" s="5"/>
      <c r="R71" s="5"/>
    </row>
    <row r="72" spans="1:18">
      <c r="A72" s="5"/>
      <c r="B72" s="5"/>
      <c r="C72" s="5"/>
      <c r="D72" s="5"/>
      <c r="E72" s="5"/>
      <c r="F72" s="5"/>
      <c r="G72" s="5"/>
      <c r="H72" s="5"/>
      <c r="I72" s="5"/>
      <c r="J72" s="5"/>
      <c r="K72" s="5"/>
      <c r="L72" s="5"/>
      <c r="M72" s="5"/>
      <c r="N72" s="5"/>
      <c r="O72" s="5"/>
      <c r="P72" s="5"/>
      <c r="Q72" s="5"/>
      <c r="R72" s="5"/>
    </row>
    <row r="73" spans="1:18">
      <c r="A73" s="5"/>
      <c r="B73" s="5"/>
      <c r="C73" s="5"/>
      <c r="D73" s="5"/>
      <c r="E73" s="5"/>
      <c r="F73" s="5"/>
      <c r="G73" s="5"/>
      <c r="H73" s="5"/>
      <c r="I73" s="5"/>
      <c r="J73" s="5"/>
      <c r="K73" s="5"/>
      <c r="L73" s="5"/>
      <c r="M73" s="5"/>
      <c r="N73" s="5"/>
      <c r="O73" s="5"/>
      <c r="P73" s="5"/>
      <c r="Q73" s="5"/>
      <c r="R73" s="5"/>
    </row>
    <row r="74" spans="1:18">
      <c r="A74" s="5"/>
      <c r="B74" s="5"/>
      <c r="C74" s="5"/>
      <c r="D74" s="5"/>
      <c r="E74" s="5"/>
      <c r="F74" s="5"/>
      <c r="G74" s="5"/>
      <c r="H74" s="5"/>
      <c r="I74" s="5"/>
      <c r="J74" s="5"/>
      <c r="K74" s="5"/>
      <c r="L74" s="5"/>
      <c r="M74" s="5"/>
      <c r="N74" s="5"/>
      <c r="O74" s="5"/>
      <c r="P74" s="5"/>
      <c r="Q74" s="5"/>
      <c r="R74" s="5"/>
    </row>
    <row r="75" spans="1:18">
      <c r="A75" s="5"/>
      <c r="B75" s="5"/>
      <c r="C75" s="5"/>
      <c r="D75" s="5"/>
      <c r="E75" s="5"/>
      <c r="F75" s="5"/>
      <c r="G75" s="5"/>
      <c r="H75" s="5"/>
      <c r="I75" s="5"/>
      <c r="J75" s="5"/>
      <c r="K75" s="5"/>
      <c r="L75" s="5"/>
      <c r="M75" s="5"/>
      <c r="N75" s="5"/>
      <c r="O75" s="5"/>
      <c r="P75" s="5"/>
      <c r="Q75" s="5"/>
      <c r="R75" s="5"/>
    </row>
    <row r="76" spans="1:18">
      <c r="A76" s="5"/>
      <c r="B76" s="5"/>
      <c r="C76" s="5"/>
      <c r="D76" s="5"/>
      <c r="E76" s="5"/>
      <c r="F76" s="5"/>
      <c r="G76" s="5"/>
      <c r="H76" s="5"/>
      <c r="I76" s="5"/>
      <c r="J76" s="5"/>
      <c r="K76" s="5"/>
      <c r="L76" s="5"/>
      <c r="M76" s="5"/>
      <c r="N76" s="5"/>
      <c r="O76" s="5"/>
      <c r="P76" s="5"/>
      <c r="Q76" s="5"/>
      <c r="R76" s="5"/>
    </row>
    <row r="77" spans="1:18">
      <c r="A77" s="5"/>
      <c r="B77" s="5"/>
      <c r="C77" s="5"/>
      <c r="D77" s="5"/>
      <c r="E77" s="5"/>
      <c r="F77" s="5"/>
      <c r="G77" s="5"/>
      <c r="H77" s="5"/>
      <c r="I77" s="5"/>
      <c r="J77" s="5"/>
      <c r="K77" s="5"/>
      <c r="L77" s="5"/>
      <c r="M77" s="5"/>
      <c r="N77" s="5"/>
      <c r="O77" s="5"/>
      <c r="P77" s="5"/>
      <c r="Q77" s="5"/>
      <c r="R77" s="5"/>
    </row>
    <row r="78" spans="1:18">
      <c r="A78" s="5"/>
      <c r="B78" s="5"/>
      <c r="C78" s="5"/>
      <c r="D78" s="5"/>
      <c r="E78" s="5"/>
      <c r="F78" s="5"/>
      <c r="G78" s="5"/>
      <c r="H78" s="5"/>
      <c r="I78" s="5"/>
      <c r="J78" s="5"/>
      <c r="K78" s="5"/>
      <c r="L78" s="5"/>
      <c r="M78" s="5"/>
      <c r="N78" s="5"/>
      <c r="O78" s="5"/>
      <c r="P78" s="5"/>
      <c r="Q78" s="5"/>
      <c r="R78" s="5"/>
    </row>
    <row r="79" spans="1:18">
      <c r="A79" s="5"/>
      <c r="B79" s="5"/>
      <c r="C79" s="5"/>
      <c r="D79" s="5"/>
      <c r="E79" s="5"/>
      <c r="F79" s="5"/>
      <c r="G79" s="5"/>
      <c r="H79" s="5"/>
      <c r="I79" s="5"/>
      <c r="J79" s="5"/>
      <c r="K79" s="5"/>
      <c r="L79" s="5"/>
      <c r="M79" s="5"/>
      <c r="N79" s="5"/>
      <c r="O79" s="5"/>
      <c r="P79" s="5"/>
      <c r="Q79" s="5"/>
      <c r="R79" s="5"/>
    </row>
    <row r="80" spans="1:18">
      <c r="A80" s="5"/>
      <c r="B80" s="5"/>
      <c r="C80" s="5"/>
      <c r="D80" s="5"/>
      <c r="E80" s="5"/>
      <c r="F80" s="5"/>
      <c r="G80" s="5"/>
      <c r="H80" s="5"/>
      <c r="I80" s="5"/>
      <c r="J80" s="5"/>
      <c r="K80" s="5"/>
      <c r="L80" s="5"/>
      <c r="M80" s="5"/>
      <c r="N80" s="5"/>
      <c r="O80" s="5"/>
      <c r="P80" s="5"/>
      <c r="Q80" s="5"/>
      <c r="R80" s="5"/>
    </row>
    <row r="81" spans="1:18">
      <c r="A81" s="5"/>
      <c r="B81" s="5"/>
      <c r="C81" s="5"/>
      <c r="D81" s="5"/>
      <c r="E81" s="5"/>
      <c r="F81" s="5"/>
      <c r="G81" s="5"/>
      <c r="H81" s="5"/>
      <c r="I81" s="5"/>
      <c r="J81" s="5"/>
      <c r="K81" s="5"/>
      <c r="L81" s="5"/>
      <c r="M81" s="5"/>
      <c r="N81" s="5"/>
      <c r="O81" s="5"/>
      <c r="P81" s="5"/>
      <c r="Q81" s="5"/>
      <c r="R81" s="5"/>
    </row>
  </sheetData>
  <sheetProtection password="CD9A" sheet="1" objects="1" scenarios="1"/>
  <mergeCells count="2">
    <mergeCell ref="G2:L4"/>
    <mergeCell ref="B7:I7"/>
  </mergeCells>
  <pageMargins left="0.7" right="0.7" top="0.75" bottom="0.75" header="0.3" footer="0.3"/>
  <drawing r:id="rId1"/>
  <legacyDrawing r:id="rId2"/>
  <oleObjects>
    <oleObject progId="Visio.Drawing.11" shapeId="2050" r:id="rId3"/>
  </oleObjects>
</worksheet>
</file>

<file path=xl/worksheets/sheet2.xml><?xml version="1.0" encoding="utf-8"?>
<worksheet xmlns="http://schemas.openxmlformats.org/spreadsheetml/2006/main" xmlns:r="http://schemas.openxmlformats.org/officeDocument/2006/relationships">
  <dimension ref="A1:O52"/>
  <sheetViews>
    <sheetView zoomScale="115" zoomScaleNormal="115" workbookViewId="0">
      <selection activeCell="C6" sqref="C6"/>
    </sheetView>
  </sheetViews>
  <sheetFormatPr defaultRowHeight="15"/>
  <cols>
    <col min="2" max="2" width="16.42578125" customWidth="1"/>
    <col min="3" max="3" width="14.85546875" customWidth="1"/>
    <col min="4" max="4" width="17.28515625" customWidth="1"/>
    <col min="5" max="5" width="3.5703125" customWidth="1"/>
    <col min="6" max="6" width="12.5703125" customWidth="1"/>
    <col min="7" max="7" width="15" customWidth="1"/>
    <col min="8" max="8" width="4.42578125" customWidth="1"/>
    <col min="9" max="9" width="13.7109375" customWidth="1"/>
    <col min="10" max="10" width="13.28515625" customWidth="1"/>
    <col min="11" max="11" width="17.5703125" customWidth="1"/>
    <col min="12" max="12" width="10.28515625" customWidth="1"/>
  </cols>
  <sheetData>
    <row r="1" spans="1:15">
      <c r="A1" s="32"/>
      <c r="B1" s="32"/>
      <c r="C1" s="32"/>
      <c r="D1" s="32"/>
      <c r="E1" s="32"/>
      <c r="F1" s="32"/>
      <c r="G1" s="32"/>
      <c r="H1" s="32"/>
      <c r="I1" s="32"/>
      <c r="J1" s="32"/>
      <c r="K1" s="32"/>
      <c r="L1" s="32"/>
      <c r="M1" s="32"/>
      <c r="N1" s="32"/>
      <c r="O1" s="32"/>
    </row>
    <row r="2" spans="1:15">
      <c r="A2" s="32"/>
      <c r="B2" s="11" t="s">
        <v>18</v>
      </c>
      <c r="C2" s="31"/>
      <c r="D2" s="31"/>
      <c r="E2" s="32"/>
      <c r="F2" s="32"/>
      <c r="G2" s="32"/>
      <c r="H2" s="32"/>
      <c r="I2" s="32"/>
      <c r="J2" s="32"/>
      <c r="K2" s="32"/>
      <c r="L2" s="32"/>
      <c r="M2" s="32"/>
      <c r="N2" s="32"/>
      <c r="O2" s="32"/>
    </row>
    <row r="3" spans="1:15">
      <c r="A3" s="32"/>
      <c r="B3" s="11"/>
      <c r="C3" s="31"/>
      <c r="D3" s="31"/>
      <c r="E3" s="32"/>
      <c r="F3" s="32"/>
      <c r="G3" s="32"/>
      <c r="H3" s="32"/>
      <c r="I3" s="32"/>
      <c r="J3" s="32"/>
      <c r="K3" s="32"/>
      <c r="L3" s="32"/>
      <c r="M3" s="32"/>
      <c r="N3" s="32"/>
      <c r="O3" s="32"/>
    </row>
    <row r="4" spans="1:15">
      <c r="A4" s="32"/>
      <c r="B4" s="32"/>
      <c r="C4" s="32"/>
      <c r="D4" s="32"/>
      <c r="E4" s="32"/>
      <c r="F4" s="32"/>
      <c r="G4" s="32"/>
      <c r="I4" s="32"/>
      <c r="J4" s="32"/>
      <c r="L4" s="32"/>
      <c r="M4" s="32"/>
      <c r="N4" s="32"/>
      <c r="O4" s="32"/>
    </row>
    <row r="5" spans="1:15">
      <c r="A5" s="32"/>
      <c r="B5" s="32"/>
      <c r="C5" s="2" t="s">
        <v>0</v>
      </c>
      <c r="D5" s="2" t="s">
        <v>1</v>
      </c>
      <c r="E5" s="32"/>
      <c r="F5" s="2" t="s">
        <v>14</v>
      </c>
      <c r="G5" s="2" t="s">
        <v>15</v>
      </c>
      <c r="H5" s="32"/>
      <c r="I5" s="53"/>
      <c r="J5" s="53"/>
      <c r="K5" s="43"/>
      <c r="L5" s="32"/>
      <c r="M5" s="32"/>
      <c r="N5" s="32"/>
      <c r="O5" s="32"/>
    </row>
    <row r="6" spans="1:15">
      <c r="A6" s="32"/>
      <c r="B6" s="2" t="s">
        <v>21</v>
      </c>
      <c r="C6" s="3">
        <v>400</v>
      </c>
      <c r="D6" s="3">
        <v>284.7</v>
      </c>
      <c r="E6" s="32"/>
      <c r="F6" s="1">
        <f>IMREAL(COMPLEX(C6*COS(RADIANS(D6)),C6*SIN(RADIANS(D6))))</f>
        <v>101.503177833922</v>
      </c>
      <c r="G6" s="1">
        <f>IF(ABS(IMAGINARY(COMPLEX(C6*COS(RADIANS(D6)),C6*SIN(RADIANS(D6)))))&lt;0.000001,0,IMAGINARY(COMPLEX(C6*COS(RADIANS(D6)),C6*SIN(RADIANS(D6)))))</f>
        <v>-386.90710111035099</v>
      </c>
      <c r="H6" s="32"/>
      <c r="I6" s="53"/>
      <c r="J6" s="53"/>
      <c r="K6" s="32"/>
      <c r="L6" s="32"/>
      <c r="M6" s="32"/>
      <c r="N6" s="32"/>
      <c r="O6" s="32"/>
    </row>
    <row r="7" spans="1:15">
      <c r="A7" s="32"/>
      <c r="B7" s="2" t="s">
        <v>22</v>
      </c>
      <c r="C7" s="3">
        <v>12000</v>
      </c>
      <c r="D7" s="3">
        <v>184</v>
      </c>
      <c r="E7" s="32"/>
      <c r="F7" s="1">
        <f>IMREAL(COMPLEX(C7*COS(RADIANS(D7)),C7*SIN(RADIANS(D7))))</f>
        <v>-11970.7686031179</v>
      </c>
      <c r="G7" s="1">
        <f>IF(ABS(IMAGINARY(COMPLEX(C7*COS(RADIANS(D7)),C7*SIN(RADIANS(D7)))))&lt;0.000001,0,IMAGINARY(COMPLEX(C7*COS(RADIANS(D7)),C7*SIN(RADIANS(D7)))))</f>
        <v>-837.07768492950299</v>
      </c>
      <c r="H7" s="32"/>
      <c r="I7" s="53"/>
      <c r="J7" s="53"/>
      <c r="L7" s="32"/>
      <c r="M7" s="32"/>
      <c r="N7" s="32"/>
      <c r="O7" s="32"/>
    </row>
    <row r="8" spans="1:15">
      <c r="A8" s="32"/>
      <c r="B8" s="2" t="s">
        <v>3</v>
      </c>
      <c r="C8" s="3">
        <v>800</v>
      </c>
      <c r="D8" s="3">
        <v>280.10000000000002</v>
      </c>
      <c r="E8" s="32"/>
      <c r="F8" s="1">
        <f>IMREAL(COMPLEX(C8*COS(RADIANS(D8)),C8*SIN(RADIANS(D8))))</f>
        <v>140.29338087359</v>
      </c>
      <c r="G8" s="1">
        <f>IF(ABS(IMAGINARY(COMPLEX(C8*COS(RADIANS(D8)),C8*SIN(RADIANS(D8)))))&lt;0.000001,0,IMAGINARY(COMPLEX(C8*COS(RADIANS(D8)),C8*SIN(RADIANS(D8)))))</f>
        <v>-787.60254397954895</v>
      </c>
      <c r="H8" s="32"/>
      <c r="I8" s="32"/>
      <c r="J8" s="32"/>
      <c r="K8" s="43"/>
      <c r="L8" s="32"/>
      <c r="M8" s="32"/>
      <c r="N8" s="32"/>
      <c r="O8" s="32"/>
    </row>
    <row r="9" spans="1:15">
      <c r="A9" s="32"/>
      <c r="B9" s="2" t="s">
        <v>4</v>
      </c>
      <c r="C9" s="3">
        <v>15800</v>
      </c>
      <c r="D9" s="3">
        <v>183.5</v>
      </c>
      <c r="E9" s="32"/>
      <c r="F9" s="1">
        <f>IMREAL(COMPLEX(C9*COS(RADIANS(D9)),C9*SIN(RADIANS(D9))))</f>
        <v>-15770.5298150655</v>
      </c>
      <c r="G9" s="1">
        <f>IF(ABS(IMAGINARY(COMPLEX(C9*COS(RADIANS(D9)),C9*SIN(RADIANS(D9)))))&lt;0.000001,0,IMAGINARY(COMPLEX(C9*COS(RADIANS(D9)),C9*SIN(RADIANS(D9)))))</f>
        <v>-964.56692465074002</v>
      </c>
      <c r="H9" s="32"/>
      <c r="I9" s="53"/>
      <c r="J9" s="53"/>
      <c r="K9" s="43"/>
      <c r="L9" s="32"/>
      <c r="M9" s="32"/>
      <c r="N9" s="32"/>
      <c r="O9" s="32"/>
    </row>
    <row r="10" spans="1:15">
      <c r="A10" s="32"/>
      <c r="B10" s="2" t="s">
        <v>5</v>
      </c>
      <c r="C10" s="7">
        <f>IF(Sheet3!C3=1,D17,D17*C13/C12)</f>
        <v>10.574999999999999</v>
      </c>
      <c r="D10" s="7">
        <f>D18</f>
        <v>83.5</v>
      </c>
      <c r="E10" s="32"/>
      <c r="F10" s="1">
        <f>IF(Sheet3!C2=1,IMREAL(COMPLEX(C10*COS(RADIANS(D10)),C10*SIN(RADIANS(D10)))),G17)</f>
        <v>1.19712398559561</v>
      </c>
      <c r="G10" s="1">
        <f>IF(Sheet3!C2=1,IF(ABS(IMAGINARY(COMPLEX(C10*COS(RADIANS(D10)),C10*SIN(RADIANS(D10)))))&lt;0.000001,0,IMAGINARY(COMPLEX(C10*COS(RADIANS(D10)),C10*SIN(RADIANS(D10))))),G18)</f>
        <v>10.5070223737799</v>
      </c>
      <c r="H10" s="32"/>
      <c r="I10" s="53"/>
      <c r="J10" s="53"/>
      <c r="K10" s="43"/>
      <c r="L10" s="32"/>
      <c r="M10" s="32"/>
      <c r="N10" s="32"/>
      <c r="O10" s="32"/>
    </row>
    <row r="11" spans="1:15">
      <c r="A11" s="32"/>
      <c r="B11" s="2" t="s">
        <v>36</v>
      </c>
      <c r="C11" s="3">
        <v>17.600000000000001</v>
      </c>
      <c r="D11" s="4" t="s">
        <v>13</v>
      </c>
      <c r="E11" s="32"/>
      <c r="F11" s="32"/>
      <c r="G11" s="32"/>
      <c r="I11" s="53"/>
      <c r="J11" s="53"/>
      <c r="L11" s="32"/>
      <c r="M11" s="32"/>
      <c r="N11" s="32"/>
      <c r="O11" s="32"/>
    </row>
    <row r="12" spans="1:15">
      <c r="A12" s="32"/>
      <c r="B12" s="2" t="s">
        <v>28</v>
      </c>
      <c r="C12" s="3">
        <v>400</v>
      </c>
      <c r="D12" s="32"/>
      <c r="F12" s="32"/>
      <c r="H12" s="32"/>
      <c r="I12" s="32"/>
      <c r="J12" s="43"/>
      <c r="K12" s="43"/>
      <c r="L12" s="32"/>
      <c r="M12" s="32"/>
      <c r="N12" s="32"/>
      <c r="O12" s="32"/>
    </row>
    <row r="13" spans="1:15">
      <c r="A13" s="32"/>
      <c r="B13" s="2" t="s">
        <v>29</v>
      </c>
      <c r="C13" s="3">
        <v>3000</v>
      </c>
      <c r="D13" s="32"/>
      <c r="E13" s="32"/>
      <c r="F13" s="32"/>
      <c r="G13" s="32"/>
      <c r="H13" s="32"/>
      <c r="I13" s="32"/>
      <c r="J13" s="32"/>
      <c r="K13" s="32"/>
      <c r="L13" s="32"/>
      <c r="M13" s="32"/>
      <c r="N13" s="32"/>
      <c r="O13" s="32"/>
    </row>
    <row r="14" spans="1:15">
      <c r="A14" s="32"/>
      <c r="B14" s="32"/>
      <c r="C14" s="32"/>
      <c r="D14" s="32"/>
      <c r="E14" s="32"/>
      <c r="F14" s="32"/>
      <c r="G14" s="32"/>
      <c r="H14" s="32"/>
      <c r="I14" s="32"/>
      <c r="J14" s="32"/>
      <c r="K14" s="32"/>
      <c r="L14" s="32"/>
      <c r="M14" s="32"/>
      <c r="N14" s="32"/>
      <c r="O14" s="32"/>
    </row>
    <row r="15" spans="1:15">
      <c r="A15" s="32"/>
      <c r="B15" s="32"/>
      <c r="C15" s="69" t="s">
        <v>24</v>
      </c>
      <c r="D15" s="70"/>
      <c r="E15" s="70"/>
      <c r="F15" s="70"/>
      <c r="G15" s="71"/>
      <c r="H15" s="32"/>
      <c r="I15" s="32"/>
      <c r="J15" s="32"/>
      <c r="K15" s="32"/>
      <c r="L15" s="32"/>
      <c r="M15" s="32"/>
      <c r="N15" s="32"/>
      <c r="O15" s="32"/>
    </row>
    <row r="16" spans="1:15">
      <c r="A16" s="32"/>
      <c r="B16" s="32"/>
      <c r="C16" s="69" t="s">
        <v>25</v>
      </c>
      <c r="D16" s="71"/>
      <c r="E16" s="6" t="s">
        <v>26</v>
      </c>
      <c r="F16" s="69" t="s">
        <v>27</v>
      </c>
      <c r="G16" s="71"/>
      <c r="H16" s="32"/>
      <c r="I16" s="32"/>
      <c r="J16" s="32"/>
      <c r="K16" s="32"/>
      <c r="L16" s="32"/>
      <c r="M16" s="32"/>
      <c r="N16" s="32"/>
      <c r="O16" s="32"/>
    </row>
    <row r="17" spans="1:15">
      <c r="A17" s="32"/>
      <c r="B17" s="32"/>
      <c r="C17" s="8" t="s">
        <v>50</v>
      </c>
      <c r="D17" s="52">
        <v>1.41</v>
      </c>
      <c r="E17" s="32"/>
      <c r="F17" s="8" t="s">
        <v>48</v>
      </c>
      <c r="G17" s="52">
        <v>0</v>
      </c>
      <c r="H17" s="32"/>
      <c r="I17" s="32"/>
      <c r="J17" s="32"/>
      <c r="K17" s="47"/>
      <c r="L17" s="32"/>
      <c r="M17" s="32"/>
      <c r="N17" s="32"/>
      <c r="O17" s="32"/>
    </row>
    <row r="18" spans="1:15">
      <c r="A18" s="32"/>
      <c r="C18" s="8" t="s">
        <v>51</v>
      </c>
      <c r="D18" s="52">
        <v>83.5</v>
      </c>
      <c r="E18" s="32"/>
      <c r="F18" s="8" t="s">
        <v>49</v>
      </c>
      <c r="G18" s="52">
        <v>0</v>
      </c>
      <c r="H18" s="32"/>
      <c r="I18" s="32"/>
      <c r="J18" s="32"/>
      <c r="K18" s="32"/>
      <c r="L18" s="32"/>
      <c r="M18" s="32"/>
      <c r="N18" s="32"/>
      <c r="O18" s="32"/>
    </row>
    <row r="19" spans="1:15">
      <c r="A19" s="32"/>
      <c r="B19" s="32"/>
      <c r="C19" s="32"/>
      <c r="D19" s="32"/>
      <c r="E19" s="32"/>
      <c r="F19" s="32"/>
      <c r="G19" s="32"/>
      <c r="H19" s="32"/>
      <c r="I19" s="32"/>
      <c r="J19" s="32"/>
      <c r="K19" s="32"/>
      <c r="L19" s="32"/>
      <c r="M19" s="32"/>
      <c r="N19" s="32"/>
      <c r="O19" s="32"/>
    </row>
    <row r="20" spans="1:15">
      <c r="A20" s="32"/>
      <c r="B20" s="76" t="s">
        <v>23</v>
      </c>
      <c r="C20" s="77"/>
      <c r="D20" s="78"/>
      <c r="E20" s="32"/>
      <c r="F20" s="76" t="s">
        <v>38</v>
      </c>
      <c r="G20" s="77"/>
      <c r="H20" s="77"/>
      <c r="I20" s="78"/>
      <c r="J20" s="32"/>
      <c r="K20" s="32"/>
      <c r="L20" s="32"/>
      <c r="M20" s="32"/>
      <c r="N20" s="32"/>
      <c r="O20" s="32"/>
    </row>
    <row r="21" spans="1:15">
      <c r="A21" s="32"/>
      <c r="B21" s="37" t="s">
        <v>12</v>
      </c>
      <c r="C21" s="38">
        <f>IF(AND(C23&gt;0.0000001,C23&lt;1.00000001),C23*$C$11,"ENTER CORRECT")</f>
        <v>17.014987272343049</v>
      </c>
      <c r="D21" s="46" t="str">
        <f>IF(AND(C23&gt;0.00000001,C23&lt;1.0000000001),"miles from left","VALUES")</f>
        <v>miles from left</v>
      </c>
      <c r="E21" s="32"/>
      <c r="F21" s="48" t="s">
        <v>12</v>
      </c>
      <c r="G21" s="38">
        <f>IF(AND(G23&gt;0.0000001,G23&lt;1.00000001),G23*$C$11,"ENTER CORRECT")</f>
        <v>17.016883532078541</v>
      </c>
      <c r="H21" s="72" t="str">
        <f>IF(AND(G23&gt;0.00000001,G23&lt;1.0000000001),"miles from left","VALUES")</f>
        <v>miles from left</v>
      </c>
      <c r="I21" s="73"/>
      <c r="J21" s="32"/>
      <c r="K21" s="32"/>
      <c r="L21" s="32"/>
      <c r="M21" s="32"/>
      <c r="N21" s="32"/>
      <c r="O21" s="32"/>
    </row>
    <row r="22" spans="1:15">
      <c r="A22" s="32"/>
      <c r="B22" s="34" t="s">
        <v>37</v>
      </c>
      <c r="C22" s="40">
        <f>IF(AND(C23&gt;0.0000001,C23&lt;1.00000001),$C$11-C21,"ENTER CORRECT")</f>
        <v>0.58501272765695234</v>
      </c>
      <c r="D22" s="46" t="str">
        <f>IF(AND(C23&gt;0.00000001,C23&lt;1.0000000001),"miles from right","VALUES")</f>
        <v>miles from right</v>
      </c>
      <c r="E22" s="32"/>
      <c r="F22" s="49" t="s">
        <v>37</v>
      </c>
      <c r="G22" s="45">
        <f>IF(AND(G23&gt;0.0000001,G23&lt;1.00000001),$C$11-G21,"ENTER CORRECT")</f>
        <v>0.58311646792146021</v>
      </c>
      <c r="H22" s="74" t="str">
        <f>IF(AND(G23&gt;0.00000001,G23&lt;1.0000000001),"miles from right","VALUES")</f>
        <v>miles from right</v>
      </c>
      <c r="I22" s="75"/>
      <c r="J22" s="32"/>
      <c r="K22" s="32"/>
      <c r="L22" s="32"/>
      <c r="M22" s="32"/>
      <c r="N22" s="32"/>
      <c r="O22" s="32"/>
    </row>
    <row r="23" spans="1:15">
      <c r="A23" s="32"/>
      <c r="B23" s="35" t="s">
        <v>17</v>
      </c>
      <c r="C23" s="39">
        <f>IF(AND(C34&gt;0.0000001,C34&lt;1.0000001),C34,IF(AND(C33&gt;0.000001,C33&lt;1.0000000001),C33,"ENTER CORRECT"))</f>
        <v>0.96676064047403687</v>
      </c>
      <c r="D23" s="46" t="str">
        <f>IF(AND(C23&gt;0.00000001,C23&lt;1.0000000001),"per unit from left","VALUES")</f>
        <v>per unit from left</v>
      </c>
      <c r="E23" s="32"/>
      <c r="F23" s="42" t="s">
        <v>20</v>
      </c>
      <c r="G23" s="44">
        <f>IF(OR(E30&gt;1.000001,E30&lt;0.000001),"ENTER CORRECT",E30)</f>
        <v>0.9668683825044625</v>
      </c>
      <c r="H23" s="72" t="str">
        <f>IF(AND(G23&gt;0.00000001,G23&lt;1.0000000001),"per unit from left","VALUES")</f>
        <v>per unit from left</v>
      </c>
      <c r="I23" s="73"/>
      <c r="J23" s="32"/>
      <c r="K23" s="32"/>
      <c r="L23" s="32"/>
      <c r="M23" s="32"/>
      <c r="N23" s="32"/>
      <c r="O23" s="32"/>
    </row>
    <row r="24" spans="1:15">
      <c r="A24" s="32"/>
      <c r="B24" s="36" t="s">
        <v>19</v>
      </c>
      <c r="C24" s="41">
        <f>IF(AND(C23&gt;0.0000001,C23&lt;1.00000001),1-C23,"ENTER CORRECT")</f>
        <v>3.323935952596313E-2</v>
      </c>
      <c r="D24" s="46" t="str">
        <f>IF(AND(C24&gt;0.00000001,C24&lt;1.0000000001),"per unit from right","VALUES")</f>
        <v>per unit from right</v>
      </c>
      <c r="E24" s="32"/>
      <c r="F24" s="42" t="s">
        <v>19</v>
      </c>
      <c r="G24" s="41">
        <f>IF(AND(G23&gt;0.0000001,G23&lt;1.00000001),1-G23,"ENTER CORRECT")</f>
        <v>3.3131617495537502E-2</v>
      </c>
      <c r="H24" s="72" t="str">
        <f>IF(AND(G24&gt;0.00000001,G24&lt;1.0000000001),"per unit from right","VALUES")</f>
        <v>per unit from right</v>
      </c>
      <c r="I24" s="73"/>
      <c r="J24" s="32"/>
      <c r="K24" s="32"/>
      <c r="L24" s="32"/>
      <c r="M24" s="32"/>
      <c r="N24" s="32"/>
      <c r="O24" s="32"/>
    </row>
    <row r="25" spans="1:15">
      <c r="A25" s="32"/>
      <c r="B25" s="32"/>
      <c r="C25" s="32"/>
      <c r="D25" s="32"/>
      <c r="E25" s="32"/>
      <c r="F25" s="32"/>
      <c r="G25" s="32"/>
      <c r="H25" s="32"/>
      <c r="I25" s="32"/>
      <c r="J25" s="32"/>
      <c r="K25" s="32"/>
      <c r="L25" s="32"/>
      <c r="M25" s="32"/>
      <c r="N25" s="32"/>
      <c r="O25" s="32"/>
    </row>
    <row r="26" spans="1:15">
      <c r="A26" s="32" t="s">
        <v>40</v>
      </c>
      <c r="B26" s="32"/>
      <c r="C26" s="32"/>
      <c r="D26" s="32"/>
      <c r="E26" s="32"/>
      <c r="F26" s="32"/>
      <c r="G26" s="32"/>
      <c r="H26" s="32"/>
      <c r="I26" s="32"/>
      <c r="J26" s="32"/>
      <c r="K26" s="32"/>
      <c r="L26" s="32"/>
      <c r="M26" s="32"/>
      <c r="N26" s="32"/>
      <c r="O26" s="32"/>
    </row>
    <row r="27" spans="1:15">
      <c r="A27" s="32"/>
      <c r="B27" s="43"/>
      <c r="C27" s="43"/>
      <c r="D27" s="43"/>
      <c r="E27" s="43"/>
      <c r="F27" s="43"/>
      <c r="G27" s="43"/>
      <c r="H27" s="43"/>
      <c r="I27" s="43"/>
      <c r="J27" s="43"/>
      <c r="K27" s="43"/>
      <c r="L27" s="32"/>
      <c r="M27" s="32"/>
      <c r="N27" s="32"/>
      <c r="O27" s="32"/>
    </row>
    <row r="28" spans="1:15">
      <c r="A28" s="32"/>
      <c r="B28" s="43"/>
      <c r="C28" s="43"/>
      <c r="D28" s="43"/>
      <c r="E28" s="43"/>
      <c r="F28" s="43"/>
      <c r="G28" s="43"/>
      <c r="H28" s="43"/>
      <c r="I28" s="43"/>
      <c r="J28" s="43"/>
      <c r="K28" s="43"/>
      <c r="L28" s="32"/>
      <c r="M28" s="32"/>
      <c r="N28" s="32"/>
      <c r="O28" s="32"/>
    </row>
    <row r="29" spans="1:15">
      <c r="B29" s="43" t="s">
        <v>31</v>
      </c>
      <c r="C29" s="43"/>
      <c r="D29" s="43"/>
      <c r="E29" s="43" t="s">
        <v>32</v>
      </c>
      <c r="F29" s="43"/>
      <c r="G29" s="43"/>
      <c r="H29" s="43"/>
      <c r="I29" s="43"/>
      <c r="J29" s="43"/>
      <c r="K29" s="43" t="s">
        <v>43</v>
      </c>
      <c r="L29" s="32"/>
      <c r="M29" s="32"/>
      <c r="N29" s="32"/>
      <c r="O29" s="32"/>
    </row>
    <row r="30" spans="1:15">
      <c r="A30" s="32"/>
      <c r="B30" s="33" t="s">
        <v>6</v>
      </c>
      <c r="C30" s="33">
        <f>C8^2*(F10^2+G10^2)-((IMREAL(IMPRODUCT(G34,G38)))^2+(IMAGINARY(IMPRODUCT(G34,G38)))^2)</f>
        <v>53678699.999999888</v>
      </c>
      <c r="D30" s="43"/>
      <c r="E30" s="43">
        <f>IMABS(IMDIV((IMSUM(IMSUB(G35,G37),IMPRODUCT(G36,G38))),IMPRODUCT(G38,IMSUM(G34,G36))))</f>
        <v>0.9668683825044625</v>
      </c>
      <c r="F30" s="43"/>
      <c r="G30" s="43"/>
      <c r="H30" s="43"/>
      <c r="I30" s="43"/>
      <c r="J30" s="43"/>
      <c r="K30" s="43">
        <f>Sheet3!C2</f>
        <v>1</v>
      </c>
      <c r="L30" s="32"/>
      <c r="M30" s="32"/>
      <c r="N30" s="32"/>
      <c r="O30" s="32"/>
    </row>
    <row r="31" spans="1:15">
      <c r="A31" s="32"/>
      <c r="B31" s="33" t="s">
        <v>7</v>
      </c>
      <c r="C31" s="33">
        <f>-2*C8^2*(IMREAL(IMSUM(G40,G38))*F10+IMAGINARY(IMSUM(G40,G38))*G10)-2*(IMREAL(IMPRODUCT(G34,G39))*IMREAL(IMPRODUCT(G34,G38))+IMAGINARY(IMPRODUCT(G34,G39))*IMAGINARY(IMPRODUCT(G34,G38)))</f>
        <v>-511726158.55191648</v>
      </c>
      <c r="D31" s="43"/>
      <c r="E31" s="43"/>
      <c r="F31" s="43"/>
      <c r="G31" s="43"/>
      <c r="H31" s="43"/>
      <c r="I31" s="43"/>
      <c r="J31" s="43"/>
      <c r="K31" s="43">
        <f>Sheet3!C3</f>
        <v>2</v>
      </c>
      <c r="L31" s="32"/>
      <c r="M31" s="32"/>
      <c r="N31" s="32"/>
      <c r="O31" s="32"/>
    </row>
    <row r="32" spans="1:15">
      <c r="A32" s="32"/>
      <c r="B32" s="33" t="s">
        <v>8</v>
      </c>
      <c r="C32" s="33">
        <f>C8^2*((IMREAL(IMSUM(G40,G38)))^2+(IMAGINARY(IMSUM(G40,G38)))^2)-(IMREAL(IMPRODUCT(G34,G39)))^2-(IMAGINARY(IMPRODUCT(G34,G39)))^2</f>
        <v>444547192.82408881</v>
      </c>
      <c r="D32" s="43"/>
      <c r="E32" s="43" t="s">
        <v>39</v>
      </c>
      <c r="F32" s="43"/>
      <c r="G32" s="43"/>
      <c r="H32" s="43"/>
      <c r="I32" s="43"/>
      <c r="J32" s="43"/>
      <c r="K32" s="47"/>
      <c r="L32" s="32"/>
      <c r="M32" s="32"/>
      <c r="N32" s="32"/>
      <c r="O32" s="32"/>
    </row>
    <row r="33" spans="1:15">
      <c r="A33" s="32"/>
      <c r="B33" s="33" t="s">
        <v>10</v>
      </c>
      <c r="C33" s="33">
        <f>(-C31+SQRT(C31^2-4*C30*C32))/(2*C30)</f>
        <v>8.5663718413468253</v>
      </c>
      <c r="D33" s="43"/>
      <c r="E33" s="43"/>
      <c r="F33" s="43"/>
      <c r="G33" s="33" t="s">
        <v>2</v>
      </c>
      <c r="H33" s="43"/>
      <c r="I33" s="43"/>
      <c r="J33" s="43"/>
      <c r="K33" s="43"/>
      <c r="L33" s="32"/>
      <c r="M33" s="32"/>
      <c r="N33" s="32"/>
      <c r="O33" s="32"/>
    </row>
    <row r="34" spans="1:15">
      <c r="A34" s="32"/>
      <c r="B34" s="33" t="s">
        <v>11</v>
      </c>
      <c r="C34" s="33">
        <f>(-C31-SQRT(C31^2-4*C30*C32))/(2*C30)</f>
        <v>0.96676064047403687</v>
      </c>
      <c r="D34" s="43"/>
      <c r="E34" s="43"/>
      <c r="F34" s="43"/>
      <c r="G34" s="33" t="str">
        <f>COMPLEX(F6,G6)</f>
        <v>101.503177833922-386.907101110351i</v>
      </c>
      <c r="H34" s="43"/>
      <c r="I34" s="43"/>
      <c r="J34" s="43"/>
      <c r="K34" s="43"/>
      <c r="L34" s="32"/>
      <c r="M34" s="32"/>
      <c r="N34" s="32"/>
      <c r="O34" s="32"/>
    </row>
    <row r="35" spans="1:15">
      <c r="A35" s="32"/>
      <c r="B35" s="43"/>
      <c r="C35" s="43"/>
      <c r="D35" s="43"/>
      <c r="E35" s="43"/>
      <c r="F35" s="43"/>
      <c r="G35" s="33" t="str">
        <f>COMPLEX(F7,G7)</f>
        <v>-11970.7686031179-837.077684929503i</v>
      </c>
      <c r="H35" s="43"/>
      <c r="I35" s="43"/>
      <c r="J35" s="43"/>
      <c r="K35" s="43"/>
      <c r="L35" s="32"/>
      <c r="M35" s="32"/>
      <c r="N35" s="32"/>
      <c r="O35" s="32"/>
    </row>
    <row r="36" spans="1:15">
      <c r="A36" s="32"/>
      <c r="B36" s="43"/>
      <c r="C36" s="43"/>
      <c r="D36" s="43"/>
      <c r="E36" s="43"/>
      <c r="F36" s="43"/>
      <c r="G36" s="33" t="str">
        <f>COMPLEX(F8,G8)</f>
        <v>140.29338087359-787.602543979549i</v>
      </c>
      <c r="H36" s="43"/>
      <c r="I36" s="43"/>
      <c r="J36" s="43"/>
      <c r="K36" s="43"/>
      <c r="L36" s="32"/>
      <c r="M36" s="32"/>
      <c r="N36" s="32"/>
      <c r="O36" s="32"/>
    </row>
    <row r="37" spans="1:15">
      <c r="A37" s="32"/>
      <c r="B37" s="43"/>
      <c r="C37" s="43"/>
      <c r="D37" s="43"/>
      <c r="E37" s="43"/>
      <c r="F37" s="43"/>
      <c r="G37" s="33" t="str">
        <f>COMPLEX(F9,G9)</f>
        <v>-15770.5298150655-964.56692465074i</v>
      </c>
      <c r="H37" s="43"/>
      <c r="I37" s="43"/>
      <c r="J37" s="43"/>
      <c r="K37" s="43"/>
      <c r="L37" s="32"/>
      <c r="M37" s="32"/>
      <c r="N37" s="32"/>
      <c r="O37" s="32"/>
    </row>
    <row r="38" spans="1:15">
      <c r="A38" s="32"/>
      <c r="B38" s="43"/>
      <c r="C38" s="43"/>
      <c r="D38" s="43"/>
      <c r="E38" s="43"/>
      <c r="F38" s="43"/>
      <c r="G38" s="33" t="str">
        <f>COMPLEX(F10,G10)</f>
        <v>1.19712398559561+10.5070223737799i</v>
      </c>
      <c r="H38" s="43"/>
      <c r="I38" s="43"/>
      <c r="J38" s="43"/>
      <c r="K38" s="43"/>
      <c r="L38" s="32"/>
      <c r="M38" s="32"/>
      <c r="N38" s="32"/>
      <c r="O38" s="32"/>
    </row>
    <row r="39" spans="1:15">
      <c r="A39" s="32"/>
      <c r="B39" s="43"/>
      <c r="C39" s="43"/>
      <c r="D39" s="43"/>
      <c r="E39" s="43"/>
      <c r="F39" s="33" t="s">
        <v>30</v>
      </c>
      <c r="G39" s="33" t="str">
        <f>IMPRODUCT(IMDIV(G35,G34),-1)</f>
        <v>5.5699984615673+29.4783838963085i</v>
      </c>
      <c r="H39" s="43"/>
      <c r="I39" s="43"/>
      <c r="J39" s="43"/>
      <c r="K39" s="43"/>
      <c r="L39" s="32"/>
      <c r="M39" s="32"/>
      <c r="N39" s="32"/>
      <c r="O39" s="32"/>
    </row>
    <row r="40" spans="1:15">
      <c r="A40" s="32"/>
      <c r="B40" s="43"/>
      <c r="C40" s="43"/>
      <c r="D40" s="43"/>
      <c r="E40" s="43"/>
      <c r="F40" s="33" t="s">
        <v>9</v>
      </c>
      <c r="G40" s="33" t="str">
        <f>IMPRODUCT(IMDIV(G37,G36),-1)</f>
        <v>2.27000872223412+19.6191121206078i</v>
      </c>
      <c r="H40" s="43"/>
      <c r="I40" s="43"/>
      <c r="J40" s="43"/>
      <c r="K40" s="43"/>
      <c r="L40" s="32"/>
      <c r="M40" s="32"/>
      <c r="N40" s="32"/>
      <c r="O40" s="32"/>
    </row>
    <row r="41" spans="1:15">
      <c r="A41" s="32"/>
      <c r="B41" s="32"/>
      <c r="C41" s="32"/>
      <c r="D41" s="32"/>
      <c r="E41" s="32"/>
      <c r="F41" s="32"/>
      <c r="G41" s="32"/>
      <c r="H41" s="32"/>
      <c r="I41" s="32"/>
      <c r="J41" s="32"/>
      <c r="K41" s="32"/>
      <c r="L41" s="32"/>
      <c r="M41" s="32"/>
      <c r="N41" s="32"/>
      <c r="O41" s="32"/>
    </row>
    <row r="42" spans="1:15">
      <c r="A42" t="s">
        <v>40</v>
      </c>
      <c r="B42" s="32"/>
      <c r="C42" s="32"/>
      <c r="D42" s="32"/>
      <c r="E42" s="32"/>
      <c r="F42" s="32"/>
      <c r="G42" s="32"/>
      <c r="H42" s="32"/>
      <c r="I42" s="32"/>
      <c r="J42" s="32"/>
      <c r="K42" s="32"/>
      <c r="L42" s="32"/>
      <c r="M42" s="32"/>
      <c r="N42" s="32"/>
      <c r="O42" s="32"/>
    </row>
    <row r="43" spans="1:15">
      <c r="A43" s="32"/>
      <c r="B43" s="32"/>
      <c r="C43" s="32"/>
      <c r="D43" s="32"/>
      <c r="E43" s="32"/>
      <c r="F43" s="32"/>
      <c r="G43" s="32"/>
      <c r="H43" s="32"/>
      <c r="I43" s="32"/>
      <c r="J43" s="32"/>
      <c r="K43" s="32"/>
      <c r="L43" s="32"/>
      <c r="M43" s="32"/>
      <c r="N43" s="32"/>
      <c r="O43" s="32"/>
    </row>
    <row r="44" spans="1:15">
      <c r="A44" s="32"/>
      <c r="B44" s="32"/>
      <c r="C44" s="32"/>
      <c r="D44" s="32"/>
      <c r="E44" s="32"/>
      <c r="F44" s="32"/>
      <c r="G44" s="32"/>
      <c r="H44" s="32"/>
      <c r="I44" s="32"/>
      <c r="J44" s="32"/>
      <c r="K44" s="32"/>
      <c r="L44" s="32"/>
      <c r="M44" s="32"/>
      <c r="N44" s="32"/>
      <c r="O44" s="32"/>
    </row>
    <row r="45" spans="1:15">
      <c r="A45" s="32"/>
      <c r="B45" s="32"/>
      <c r="C45" s="32"/>
      <c r="D45" s="32"/>
      <c r="E45" s="32"/>
      <c r="F45" s="32"/>
      <c r="G45" s="32"/>
      <c r="H45" s="32"/>
      <c r="I45" s="32"/>
      <c r="J45" s="32"/>
      <c r="K45" s="32"/>
      <c r="L45" s="32"/>
      <c r="M45" s="32"/>
      <c r="N45" s="32"/>
      <c r="O45" s="32"/>
    </row>
    <row r="46" spans="1:15">
      <c r="A46" s="32"/>
      <c r="B46" s="32"/>
      <c r="C46" s="32"/>
      <c r="D46" s="32"/>
      <c r="E46" s="32"/>
      <c r="F46" s="32"/>
      <c r="G46" s="32"/>
      <c r="H46" s="32"/>
      <c r="I46" s="32"/>
      <c r="J46" s="32"/>
      <c r="K46" s="32"/>
      <c r="L46" s="32"/>
      <c r="M46" s="32"/>
      <c r="N46" s="32"/>
      <c r="O46" s="32"/>
    </row>
    <row r="47" spans="1:15">
      <c r="A47" s="32"/>
      <c r="B47" s="32"/>
      <c r="C47" s="32"/>
      <c r="D47" s="32"/>
      <c r="E47" s="32"/>
      <c r="F47" s="32"/>
      <c r="G47" s="32"/>
      <c r="H47" s="32"/>
      <c r="I47" s="32"/>
      <c r="J47" s="32"/>
      <c r="K47" s="32"/>
      <c r="L47" s="32"/>
      <c r="M47" s="32"/>
      <c r="N47" s="32"/>
      <c r="O47" s="32"/>
    </row>
    <row r="48" spans="1:15">
      <c r="A48" s="32"/>
      <c r="B48" s="32"/>
      <c r="C48" s="32"/>
      <c r="D48" s="32"/>
      <c r="E48" s="32"/>
      <c r="F48" s="32"/>
      <c r="G48" s="32"/>
      <c r="H48" s="32"/>
      <c r="I48" s="32"/>
      <c r="J48" s="32"/>
      <c r="K48" s="32"/>
      <c r="L48" s="32"/>
      <c r="M48" s="32"/>
      <c r="N48" s="32"/>
      <c r="O48" s="32"/>
    </row>
    <row r="49" spans="1:15">
      <c r="A49" s="32"/>
      <c r="B49" s="32"/>
      <c r="C49" s="32"/>
      <c r="D49" s="32"/>
      <c r="E49" s="32"/>
      <c r="F49" s="32"/>
      <c r="G49" s="32"/>
      <c r="H49" s="32"/>
      <c r="I49" s="32"/>
      <c r="J49" s="32"/>
      <c r="K49" s="32"/>
      <c r="L49" s="32"/>
      <c r="M49" s="32"/>
      <c r="N49" s="32"/>
      <c r="O49" s="32"/>
    </row>
    <row r="50" spans="1:15">
      <c r="A50" s="32"/>
      <c r="B50" s="32"/>
      <c r="C50" s="32"/>
      <c r="D50" s="32"/>
      <c r="E50" s="32"/>
      <c r="F50" s="32"/>
      <c r="G50" s="32"/>
      <c r="H50" s="32"/>
      <c r="I50" s="32"/>
      <c r="J50" s="32"/>
      <c r="K50" s="32"/>
      <c r="L50" s="32"/>
      <c r="M50" s="32"/>
      <c r="N50" s="32"/>
      <c r="O50" s="32"/>
    </row>
    <row r="51" spans="1:15">
      <c r="A51" s="32"/>
      <c r="B51" s="32"/>
      <c r="C51" s="32"/>
      <c r="D51" s="32"/>
      <c r="E51" s="32"/>
      <c r="F51" s="32"/>
      <c r="G51" s="32"/>
      <c r="H51" s="32"/>
      <c r="I51" s="32"/>
      <c r="J51" s="32"/>
      <c r="K51" s="32"/>
      <c r="L51" s="32"/>
      <c r="M51" s="32"/>
      <c r="N51" s="32"/>
      <c r="O51" s="32"/>
    </row>
    <row r="52" spans="1:15">
      <c r="A52" s="32"/>
    </row>
  </sheetData>
  <sheetProtection password="CD9A" sheet="1" objects="1" scenarios="1" selectLockedCells="1"/>
  <mergeCells count="9">
    <mergeCell ref="C15:G15"/>
    <mergeCell ref="H21:I21"/>
    <mergeCell ref="H22:I22"/>
    <mergeCell ref="H23:I23"/>
    <mergeCell ref="H24:I24"/>
    <mergeCell ref="F20:I20"/>
    <mergeCell ref="B20:D20"/>
    <mergeCell ref="C16:D16"/>
    <mergeCell ref="F16:G16"/>
  </mergeCells>
  <conditionalFormatting sqref="G17:G18 F10:G10">
    <cfRule type="expression" dxfId="3" priority="31">
      <formula>IF($K$30=1,TRUE,FALSE)</formula>
    </cfRule>
  </conditionalFormatting>
  <conditionalFormatting sqref="D17:D18 C10:D10">
    <cfRule type="expression" dxfId="2" priority="33">
      <formula>IF($K$30=2,TRUE,FALSE)</formula>
    </cfRule>
  </conditionalFormatting>
  <conditionalFormatting sqref="C12:C13">
    <cfRule type="expression" dxfId="1" priority="40">
      <formula>IF(OR($K$30=2,$K$31=1),TRUE,FALSE)</formula>
    </cfRule>
  </conditionalFormatting>
  <conditionalFormatting sqref="I9:J11">
    <cfRule type="expression" dxfId="0" priority="1">
      <formula>IF($K$30=2,TRUE,FALSE)</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O36"/>
  <sheetViews>
    <sheetView workbookViewId="0">
      <selection activeCell="B13" sqref="B13"/>
    </sheetView>
  </sheetViews>
  <sheetFormatPr defaultRowHeight="15"/>
  <cols>
    <col min="2" max="2" width="11.42578125" customWidth="1"/>
    <col min="3" max="3" width="39" customWidth="1"/>
  </cols>
  <sheetData>
    <row r="1" spans="1:15">
      <c r="A1" s="32"/>
      <c r="B1" s="32"/>
      <c r="C1" s="32"/>
      <c r="D1" s="32"/>
      <c r="E1" s="32"/>
      <c r="F1" s="32"/>
      <c r="G1" s="32"/>
      <c r="H1" s="32"/>
      <c r="I1" s="32"/>
      <c r="J1" s="32"/>
      <c r="K1" s="32"/>
      <c r="L1" s="32"/>
      <c r="M1" s="32"/>
      <c r="N1" s="32"/>
      <c r="O1" s="32"/>
    </row>
    <row r="2" spans="1:15">
      <c r="A2" s="32"/>
      <c r="B2" s="32"/>
      <c r="C2" s="32"/>
      <c r="D2" s="32"/>
      <c r="E2" s="32"/>
      <c r="F2" s="32"/>
      <c r="G2" s="32"/>
      <c r="H2" s="32"/>
      <c r="I2" s="32"/>
      <c r="J2" s="32"/>
      <c r="K2" s="32"/>
      <c r="L2" s="32"/>
      <c r="M2" s="32"/>
      <c r="N2" s="32"/>
      <c r="O2" s="32"/>
    </row>
    <row r="3" spans="1:15">
      <c r="A3" s="32"/>
      <c r="B3" s="56" t="s">
        <v>47</v>
      </c>
      <c r="D3" s="32"/>
      <c r="E3" s="32"/>
      <c r="F3" s="32"/>
      <c r="G3" s="32"/>
      <c r="H3" s="32"/>
      <c r="I3" s="32"/>
      <c r="J3" s="32"/>
      <c r="K3" s="32"/>
      <c r="L3" s="32"/>
      <c r="M3" s="32"/>
      <c r="N3" s="32"/>
      <c r="O3" s="32"/>
    </row>
    <row r="4" spans="1:15">
      <c r="A4" s="32"/>
      <c r="B4" s="32"/>
      <c r="C4" s="32"/>
      <c r="D4" s="32"/>
      <c r="E4" s="32"/>
      <c r="F4" s="32"/>
      <c r="G4" s="32"/>
      <c r="H4" s="32"/>
      <c r="I4" s="32"/>
      <c r="J4" s="32"/>
      <c r="K4" s="32"/>
      <c r="L4" s="32"/>
      <c r="M4" s="32"/>
      <c r="N4" s="32"/>
      <c r="O4" s="32"/>
    </row>
    <row r="5" spans="1:15">
      <c r="A5" s="32"/>
      <c r="B5" s="54" t="s">
        <v>45</v>
      </c>
      <c r="C5" s="54" t="s">
        <v>46</v>
      </c>
      <c r="D5" s="32"/>
      <c r="E5" s="32"/>
      <c r="F5" s="32"/>
      <c r="G5" s="32"/>
      <c r="H5" s="32"/>
      <c r="I5" s="32"/>
      <c r="J5" s="32"/>
      <c r="K5" s="32"/>
      <c r="L5" s="32"/>
      <c r="M5" s="32"/>
      <c r="N5" s="32"/>
      <c r="O5" s="32"/>
    </row>
    <row r="6" spans="1:15">
      <c r="A6" s="32"/>
      <c r="B6" s="32"/>
      <c r="C6" s="32"/>
      <c r="D6" s="32"/>
      <c r="E6" s="32"/>
      <c r="F6" s="32"/>
      <c r="G6" s="32"/>
      <c r="H6" s="32"/>
      <c r="I6" s="32"/>
      <c r="J6" s="32"/>
      <c r="K6" s="32"/>
      <c r="L6" s="32"/>
      <c r="M6" s="32"/>
      <c r="N6" s="32"/>
      <c r="O6" s="32"/>
    </row>
    <row r="7" spans="1:15">
      <c r="A7" s="32"/>
      <c r="B7" s="55">
        <v>41248</v>
      </c>
      <c r="C7" s="54" t="s">
        <v>44</v>
      </c>
      <c r="D7" s="32"/>
      <c r="E7" s="32"/>
      <c r="F7" s="32"/>
      <c r="G7" s="32"/>
      <c r="H7" s="32"/>
      <c r="I7" s="32"/>
      <c r="J7" s="32"/>
      <c r="K7" s="32"/>
      <c r="L7" s="32"/>
      <c r="M7" s="32"/>
      <c r="N7" s="32"/>
      <c r="O7" s="32"/>
    </row>
    <row r="8" spans="1:15">
      <c r="A8" s="32"/>
      <c r="B8" s="54"/>
      <c r="C8" s="54"/>
      <c r="D8" s="32"/>
      <c r="E8" s="32"/>
      <c r="F8" s="32"/>
      <c r="G8" s="32"/>
      <c r="H8" s="32"/>
      <c r="I8" s="32"/>
      <c r="J8" s="32"/>
      <c r="K8" s="32"/>
      <c r="L8" s="32"/>
      <c r="M8" s="32"/>
      <c r="N8" s="32"/>
      <c r="O8" s="32"/>
    </row>
    <row r="9" spans="1:15">
      <c r="A9" s="32"/>
      <c r="B9" s="54"/>
      <c r="C9" s="54"/>
      <c r="D9" s="32"/>
      <c r="E9" s="32"/>
      <c r="F9" s="32"/>
      <c r="G9" s="32"/>
      <c r="H9" s="32"/>
      <c r="I9" s="32"/>
      <c r="J9" s="32"/>
      <c r="K9" s="32"/>
      <c r="L9" s="32"/>
      <c r="M9" s="32"/>
      <c r="N9" s="32"/>
      <c r="O9" s="32"/>
    </row>
    <row r="10" spans="1:15">
      <c r="A10" s="32"/>
      <c r="B10" s="54"/>
      <c r="C10" s="54"/>
      <c r="D10" s="32"/>
      <c r="E10" s="32"/>
      <c r="F10" s="32"/>
      <c r="G10" s="32"/>
      <c r="H10" s="32"/>
      <c r="I10" s="32"/>
      <c r="J10" s="32"/>
      <c r="K10" s="32"/>
      <c r="L10" s="32"/>
      <c r="M10" s="32"/>
      <c r="N10" s="32"/>
      <c r="O10" s="32"/>
    </row>
    <row r="11" spans="1:15">
      <c r="B11" s="54"/>
      <c r="C11" s="54"/>
      <c r="D11" s="32"/>
      <c r="E11" s="32"/>
      <c r="F11" s="32"/>
      <c r="G11" s="32"/>
      <c r="H11" s="32"/>
      <c r="I11" s="32"/>
      <c r="J11" s="32"/>
      <c r="K11" s="32"/>
      <c r="L11" s="32"/>
      <c r="M11" s="32"/>
      <c r="N11" s="32"/>
      <c r="O11" s="32"/>
    </row>
    <row r="12" spans="1:15">
      <c r="A12" s="32"/>
      <c r="B12" s="32"/>
      <c r="C12" s="32"/>
      <c r="D12" s="32"/>
      <c r="E12" s="32"/>
      <c r="F12" s="32"/>
      <c r="G12" s="32"/>
      <c r="H12" s="32"/>
      <c r="I12" s="32"/>
      <c r="J12" s="32"/>
      <c r="K12" s="32"/>
      <c r="L12" s="32"/>
      <c r="M12" s="32"/>
      <c r="N12" s="32"/>
      <c r="O12" s="32"/>
    </row>
    <row r="13" spans="1:15">
      <c r="A13" s="32"/>
      <c r="B13" s="32"/>
      <c r="C13" s="32"/>
      <c r="D13" s="32"/>
      <c r="E13" s="32"/>
      <c r="F13" s="32"/>
      <c r="G13" s="32"/>
      <c r="H13" s="32"/>
      <c r="I13" s="32"/>
      <c r="J13" s="32"/>
      <c r="K13" s="32"/>
      <c r="L13" s="32"/>
      <c r="M13" s="32"/>
      <c r="N13" s="32"/>
      <c r="O13" s="32"/>
    </row>
    <row r="14" spans="1:15">
      <c r="A14" s="32"/>
      <c r="B14" s="32"/>
      <c r="C14" s="32"/>
      <c r="D14" s="32"/>
      <c r="E14" s="32"/>
      <c r="F14" s="32"/>
      <c r="G14" s="32"/>
      <c r="H14" s="32"/>
      <c r="I14" s="32"/>
      <c r="J14" s="32"/>
      <c r="K14" s="32"/>
      <c r="L14" s="32"/>
      <c r="M14" s="32"/>
      <c r="N14" s="32"/>
      <c r="O14" s="32"/>
    </row>
    <row r="15" spans="1:15">
      <c r="A15" s="32"/>
      <c r="B15" s="32"/>
      <c r="C15" s="32"/>
      <c r="D15" s="32"/>
      <c r="E15" s="32"/>
      <c r="F15" s="32"/>
      <c r="G15" s="32"/>
      <c r="H15" s="32"/>
      <c r="I15" s="32"/>
      <c r="J15" s="32"/>
      <c r="K15" s="32"/>
      <c r="L15" s="32"/>
      <c r="M15" s="32"/>
      <c r="N15" s="32"/>
      <c r="O15" s="32"/>
    </row>
    <row r="16" spans="1:15">
      <c r="A16" s="32"/>
      <c r="B16" s="32"/>
      <c r="C16" s="32"/>
      <c r="D16" s="32"/>
      <c r="E16" s="32"/>
      <c r="F16" s="32"/>
      <c r="G16" s="32"/>
      <c r="H16" s="32"/>
      <c r="I16" s="32"/>
      <c r="J16" s="32"/>
      <c r="K16" s="32"/>
      <c r="L16" s="32"/>
      <c r="M16" s="32"/>
      <c r="N16" s="32"/>
      <c r="O16" s="32"/>
    </row>
    <row r="17" spans="1:15">
      <c r="A17" s="32"/>
      <c r="B17" s="32"/>
      <c r="C17" s="32"/>
      <c r="D17" s="32"/>
      <c r="E17" s="32"/>
      <c r="F17" s="32"/>
      <c r="G17" s="32"/>
      <c r="H17" s="32"/>
      <c r="I17" s="32"/>
      <c r="J17" s="32"/>
      <c r="K17" s="32"/>
      <c r="L17" s="32"/>
      <c r="M17" s="32"/>
      <c r="N17" s="32"/>
      <c r="O17" s="32"/>
    </row>
    <row r="18" spans="1:15">
      <c r="A18" s="32"/>
      <c r="B18" s="32"/>
      <c r="C18" s="32"/>
      <c r="D18" s="32"/>
      <c r="E18" s="32"/>
      <c r="F18" s="32"/>
      <c r="G18" s="32"/>
      <c r="H18" s="32"/>
      <c r="I18" s="32"/>
      <c r="J18" s="32"/>
      <c r="K18" s="32"/>
      <c r="L18" s="32"/>
      <c r="M18" s="32"/>
      <c r="N18" s="32"/>
      <c r="O18" s="32"/>
    </row>
    <row r="19" spans="1:15">
      <c r="A19" s="32"/>
      <c r="B19" s="32"/>
      <c r="C19" s="32"/>
      <c r="D19" s="32"/>
      <c r="E19" s="32"/>
      <c r="F19" s="32"/>
      <c r="G19" s="32"/>
      <c r="H19" s="32"/>
      <c r="I19" s="32"/>
      <c r="J19" s="32"/>
      <c r="K19" s="32"/>
      <c r="L19" s="32"/>
      <c r="M19" s="32"/>
      <c r="N19" s="32"/>
      <c r="O19" s="32"/>
    </row>
    <row r="20" spans="1:15">
      <c r="A20" s="32"/>
      <c r="B20" s="32"/>
      <c r="C20" s="32"/>
      <c r="D20" s="32"/>
      <c r="E20" s="32"/>
      <c r="F20" s="32"/>
      <c r="G20" s="32"/>
      <c r="H20" s="32"/>
      <c r="I20" s="32"/>
      <c r="J20" s="32"/>
      <c r="K20" s="32"/>
      <c r="L20" s="32"/>
      <c r="M20" s="32"/>
      <c r="N20" s="32"/>
      <c r="O20" s="32"/>
    </row>
    <row r="21" spans="1:15">
      <c r="A21" s="32"/>
      <c r="B21" s="32"/>
      <c r="C21" s="32"/>
      <c r="D21" s="32"/>
      <c r="E21" s="32"/>
      <c r="F21" s="32"/>
      <c r="G21" s="32"/>
      <c r="H21" s="32"/>
      <c r="I21" s="32"/>
      <c r="J21" s="32"/>
      <c r="K21" s="32"/>
      <c r="L21" s="32"/>
      <c r="M21" s="32"/>
      <c r="N21" s="32"/>
      <c r="O21" s="32"/>
    </row>
    <row r="22" spans="1:15">
      <c r="A22" s="32"/>
      <c r="B22" s="32"/>
      <c r="C22" s="32"/>
      <c r="D22" s="32"/>
      <c r="E22" s="32"/>
      <c r="F22" s="32"/>
      <c r="G22" s="32"/>
      <c r="H22" s="32"/>
      <c r="I22" s="32"/>
      <c r="J22" s="32"/>
      <c r="K22" s="32"/>
      <c r="L22" s="32"/>
      <c r="M22" s="32"/>
      <c r="N22" s="32"/>
      <c r="O22" s="32"/>
    </row>
    <row r="23" spans="1:15">
      <c r="A23" s="32"/>
      <c r="B23" s="32"/>
      <c r="C23" s="32"/>
      <c r="D23" s="32"/>
      <c r="E23" s="32"/>
      <c r="F23" s="32"/>
      <c r="G23" s="32"/>
      <c r="H23" s="32"/>
      <c r="I23" s="32"/>
      <c r="J23" s="32"/>
      <c r="K23" s="32"/>
      <c r="L23" s="32"/>
      <c r="M23" s="32"/>
      <c r="N23" s="32"/>
      <c r="O23" s="32"/>
    </row>
    <row r="24" spans="1:15">
      <c r="A24" s="32"/>
      <c r="B24" s="32"/>
      <c r="C24" s="32"/>
      <c r="D24" s="32"/>
      <c r="E24" s="32"/>
      <c r="F24" s="32"/>
      <c r="G24" s="32"/>
      <c r="H24" s="32"/>
      <c r="I24" s="32"/>
      <c r="J24" s="32"/>
      <c r="K24" s="32"/>
      <c r="L24" s="32"/>
      <c r="M24" s="32"/>
      <c r="N24" s="32"/>
      <c r="O24" s="32"/>
    </row>
    <row r="25" spans="1:15">
      <c r="A25" s="32"/>
      <c r="B25" s="32"/>
      <c r="C25" s="32"/>
      <c r="D25" s="32"/>
      <c r="E25" s="32"/>
      <c r="F25" s="32"/>
      <c r="G25" s="32"/>
      <c r="H25" s="32"/>
      <c r="I25" s="32"/>
      <c r="J25" s="32"/>
      <c r="K25" s="32"/>
      <c r="L25" s="32"/>
      <c r="M25" s="32"/>
      <c r="N25" s="32"/>
      <c r="O25" s="32"/>
    </row>
    <row r="26" spans="1:15">
      <c r="A26" s="32"/>
      <c r="B26" s="32"/>
      <c r="C26" s="32"/>
      <c r="D26" s="32"/>
      <c r="E26" s="32"/>
      <c r="F26" s="32"/>
      <c r="G26" s="32"/>
      <c r="H26" s="32"/>
      <c r="I26" s="32"/>
      <c r="J26" s="32"/>
      <c r="K26" s="32"/>
      <c r="L26" s="32"/>
      <c r="M26" s="32"/>
      <c r="N26" s="32"/>
      <c r="O26" s="32"/>
    </row>
    <row r="27" spans="1:15">
      <c r="A27" s="32"/>
      <c r="B27" s="32"/>
      <c r="C27" s="32"/>
      <c r="D27" s="32"/>
      <c r="E27" s="32"/>
      <c r="F27" s="32"/>
      <c r="G27" s="32"/>
      <c r="H27" s="32"/>
      <c r="I27" s="32"/>
      <c r="J27" s="32"/>
      <c r="K27" s="32"/>
      <c r="L27" s="32"/>
      <c r="M27" s="32"/>
      <c r="N27" s="32"/>
      <c r="O27" s="32"/>
    </row>
    <row r="28" spans="1:15">
      <c r="A28" s="32"/>
      <c r="B28" s="32"/>
      <c r="C28" s="32"/>
      <c r="D28" s="32"/>
      <c r="E28" s="32"/>
      <c r="F28" s="32"/>
      <c r="G28" s="32"/>
      <c r="H28" s="32"/>
      <c r="I28" s="32"/>
      <c r="J28" s="32"/>
      <c r="K28" s="32"/>
      <c r="L28" s="32"/>
      <c r="M28" s="32"/>
      <c r="N28" s="32"/>
      <c r="O28" s="32"/>
    </row>
    <row r="29" spans="1:15">
      <c r="A29" s="32"/>
      <c r="B29" s="32"/>
      <c r="C29" s="32"/>
      <c r="D29" s="32"/>
      <c r="E29" s="32"/>
      <c r="F29" s="32"/>
      <c r="G29" s="32"/>
      <c r="H29" s="32"/>
      <c r="I29" s="32"/>
      <c r="J29" s="32"/>
      <c r="K29" s="32"/>
      <c r="L29" s="32"/>
      <c r="M29" s="32"/>
      <c r="N29" s="32"/>
      <c r="O29" s="32"/>
    </row>
    <row r="30" spans="1:15">
      <c r="A30" s="32"/>
      <c r="B30" s="32"/>
      <c r="C30" s="32"/>
      <c r="D30" s="32"/>
      <c r="E30" s="32"/>
      <c r="F30" s="32"/>
      <c r="G30" s="32"/>
      <c r="H30" s="32"/>
      <c r="I30" s="32"/>
      <c r="J30" s="32"/>
      <c r="K30" s="32"/>
      <c r="L30" s="32"/>
      <c r="M30" s="32"/>
      <c r="N30" s="32"/>
      <c r="O30" s="32"/>
    </row>
    <row r="31" spans="1:15">
      <c r="A31" s="32"/>
      <c r="B31" s="32"/>
      <c r="C31" s="32"/>
      <c r="D31" s="32"/>
      <c r="E31" s="32"/>
      <c r="F31" s="32"/>
      <c r="G31" s="32"/>
      <c r="H31" s="32"/>
      <c r="I31" s="32"/>
      <c r="J31" s="32"/>
      <c r="K31" s="32"/>
      <c r="L31" s="32"/>
      <c r="M31" s="32"/>
      <c r="N31" s="32"/>
      <c r="O31" s="32"/>
    </row>
    <row r="32" spans="1:15">
      <c r="A32" s="32"/>
      <c r="B32" s="32"/>
      <c r="C32" s="32"/>
      <c r="D32" s="32"/>
      <c r="E32" s="32"/>
      <c r="F32" s="32"/>
      <c r="G32" s="32"/>
      <c r="H32" s="32"/>
      <c r="I32" s="32"/>
      <c r="J32" s="32"/>
      <c r="K32" s="32"/>
      <c r="L32" s="32"/>
      <c r="M32" s="32"/>
      <c r="N32" s="32"/>
      <c r="O32" s="32"/>
    </row>
    <row r="33" spans="1:15">
      <c r="A33" s="32"/>
      <c r="B33" s="32"/>
      <c r="C33" s="32"/>
      <c r="D33" s="32"/>
      <c r="E33" s="32"/>
      <c r="F33" s="32"/>
      <c r="G33" s="32"/>
      <c r="H33" s="32"/>
      <c r="I33" s="32"/>
      <c r="J33" s="32"/>
      <c r="K33" s="32"/>
      <c r="L33" s="32"/>
      <c r="M33" s="32"/>
      <c r="N33" s="32"/>
      <c r="O33" s="32"/>
    </row>
    <row r="34" spans="1:15">
      <c r="A34" s="32"/>
      <c r="B34" s="32"/>
      <c r="C34" s="32"/>
      <c r="D34" s="32"/>
      <c r="E34" s="32"/>
      <c r="F34" s="32"/>
      <c r="G34" s="32"/>
      <c r="H34" s="32"/>
      <c r="I34" s="32"/>
      <c r="J34" s="32"/>
      <c r="K34" s="32"/>
      <c r="L34" s="32"/>
      <c r="M34" s="32"/>
      <c r="N34" s="32"/>
      <c r="O34" s="32"/>
    </row>
    <row r="35" spans="1:15">
      <c r="A35" s="32"/>
      <c r="B35" s="32"/>
      <c r="C35" s="32"/>
      <c r="D35" s="32"/>
      <c r="E35" s="32"/>
      <c r="F35" s="32"/>
      <c r="G35" s="32"/>
      <c r="H35" s="32"/>
      <c r="I35" s="32"/>
      <c r="J35" s="32"/>
      <c r="K35" s="32"/>
      <c r="L35" s="32"/>
      <c r="M35" s="32"/>
      <c r="N35" s="32"/>
      <c r="O35" s="32"/>
    </row>
    <row r="36" spans="1:15">
      <c r="A36" s="32"/>
      <c r="B36" s="32"/>
      <c r="C36" s="32"/>
      <c r="D36" s="32"/>
      <c r="E36" s="32"/>
      <c r="F36" s="32"/>
      <c r="G36" s="32"/>
      <c r="H36" s="32"/>
      <c r="I36" s="32"/>
      <c r="J36" s="32"/>
      <c r="K36" s="32"/>
      <c r="L36" s="32"/>
      <c r="M36" s="32"/>
      <c r="N36" s="32"/>
      <c r="O36" s="32"/>
    </row>
  </sheetData>
  <sheetProtection password="CD9A"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C3"/>
  <sheetViews>
    <sheetView workbookViewId="0">
      <selection activeCell="B2" sqref="B2"/>
    </sheetView>
  </sheetViews>
  <sheetFormatPr defaultRowHeight="15"/>
  <sheetData>
    <row r="2" spans="2:3">
      <c r="B2" s="50" t="s">
        <v>41</v>
      </c>
      <c r="C2" s="51">
        <v>1</v>
      </c>
    </row>
    <row r="3" spans="2:3">
      <c r="B3" s="50" t="s">
        <v>42</v>
      </c>
      <c r="C3" s="51">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Calculator</vt:lpstr>
      <vt:lpstr>Revisions</vt:lpstr>
      <vt:lpstr>Sheet3</vt:lpstr>
    </vt:vector>
  </TitlesOfParts>
  <Company>Schweitzer Engineering Laboratories,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Alexandro Rangel Werdene</dc:creator>
  <cp:lastModifiedBy>Ruth Nelson</cp:lastModifiedBy>
  <dcterms:created xsi:type="dcterms:W3CDTF">2011-07-28T14:27:32Z</dcterms:created>
  <dcterms:modified xsi:type="dcterms:W3CDTF">2012-12-05T16:10:37Z</dcterms:modified>
</cp:coreProperties>
</file>